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avykresy\akce2021\Tepvos - kotelna\Rozpočet\Fasáda - aktualizace cen 2025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Pol'!$A$1:$U$170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65" i="1" l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39" i="1"/>
  <c r="F39" i="1"/>
  <c r="G160" i="12"/>
  <c r="AC160" i="12"/>
  <c r="AD160" i="12"/>
  <c r="BA154" i="12"/>
  <c r="BA115" i="12"/>
  <c r="BA44" i="12"/>
  <c r="F9" i="12"/>
  <c r="G9" i="12"/>
  <c r="G8" i="12" s="1"/>
  <c r="I9" i="12"/>
  <c r="K9" i="12"/>
  <c r="K8" i="12" s="1"/>
  <c r="O9" i="12"/>
  <c r="Q9" i="12"/>
  <c r="Q8" i="12" s="1"/>
  <c r="U9" i="12"/>
  <c r="U8" i="12" s="1"/>
  <c r="F10" i="12"/>
  <c r="G10" i="12" s="1"/>
  <c r="M10" i="12" s="1"/>
  <c r="I10" i="12"/>
  <c r="K10" i="12"/>
  <c r="O10" i="12"/>
  <c r="O8" i="12" s="1"/>
  <c r="Q10" i="12"/>
  <c r="U10" i="12"/>
  <c r="F11" i="12"/>
  <c r="G11" i="12"/>
  <c r="I11" i="12"/>
  <c r="I8" i="12" s="1"/>
  <c r="K11" i="12"/>
  <c r="M11" i="12"/>
  <c r="O11" i="12"/>
  <c r="Q11" i="12"/>
  <c r="U11" i="12"/>
  <c r="F13" i="12"/>
  <c r="G13" i="12"/>
  <c r="M13" i="12" s="1"/>
  <c r="I13" i="12"/>
  <c r="K13" i="12"/>
  <c r="O13" i="12"/>
  <c r="Q13" i="12"/>
  <c r="U13" i="12"/>
  <c r="F15" i="12"/>
  <c r="G15" i="12" s="1"/>
  <c r="I15" i="12"/>
  <c r="K15" i="12"/>
  <c r="K14" i="12" s="1"/>
  <c r="O15" i="12"/>
  <c r="O14" i="12" s="1"/>
  <c r="Q15" i="12"/>
  <c r="Q14" i="12" s="1"/>
  <c r="U15" i="12"/>
  <c r="F17" i="12"/>
  <c r="G17" i="12"/>
  <c r="I17" i="12"/>
  <c r="I14" i="12" s="1"/>
  <c r="K17" i="12"/>
  <c r="M17" i="12"/>
  <c r="O17" i="12"/>
  <c r="Q17" i="12"/>
  <c r="U17" i="12"/>
  <c r="U14" i="12" s="1"/>
  <c r="F19" i="12"/>
  <c r="G19" i="12" s="1"/>
  <c r="I19" i="12"/>
  <c r="K19" i="12"/>
  <c r="O19" i="12"/>
  <c r="O18" i="12" s="1"/>
  <c r="Q19" i="12"/>
  <c r="Q18" i="12" s="1"/>
  <c r="U19" i="12"/>
  <c r="U18" i="12" s="1"/>
  <c r="F20" i="12"/>
  <c r="G20" i="12"/>
  <c r="I20" i="12"/>
  <c r="K20" i="12"/>
  <c r="K18" i="12" s="1"/>
  <c r="M20" i="12"/>
  <c r="O20" i="12"/>
  <c r="Q20" i="12"/>
  <c r="U20" i="12"/>
  <c r="F21" i="12"/>
  <c r="G21" i="12"/>
  <c r="M21" i="12" s="1"/>
  <c r="I21" i="12"/>
  <c r="I18" i="12" s="1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4" i="12"/>
  <c r="G24" i="12"/>
  <c r="G23" i="12" s="1"/>
  <c r="I24" i="12"/>
  <c r="I23" i="12" s="1"/>
  <c r="K24" i="12"/>
  <c r="K23" i="12" s="1"/>
  <c r="M24" i="12"/>
  <c r="O24" i="12"/>
  <c r="Q24" i="12"/>
  <c r="U24" i="12"/>
  <c r="U23" i="12" s="1"/>
  <c r="F26" i="12"/>
  <c r="G26" i="12"/>
  <c r="M26" i="12" s="1"/>
  <c r="I26" i="12"/>
  <c r="K26" i="12"/>
  <c r="O26" i="12"/>
  <c r="O23" i="12" s="1"/>
  <c r="Q26" i="12"/>
  <c r="Q23" i="12" s="1"/>
  <c r="U26" i="12"/>
  <c r="F29" i="12"/>
  <c r="G29" i="12" s="1"/>
  <c r="M29" i="12" s="1"/>
  <c r="I29" i="12"/>
  <c r="K29" i="12"/>
  <c r="O29" i="12"/>
  <c r="Q29" i="12"/>
  <c r="U29" i="12"/>
  <c r="F35" i="12"/>
  <c r="G35" i="12"/>
  <c r="I35" i="12"/>
  <c r="K35" i="12"/>
  <c r="M35" i="12"/>
  <c r="O35" i="12"/>
  <c r="Q35" i="12"/>
  <c r="U35" i="12"/>
  <c r="F39" i="12"/>
  <c r="G39" i="12"/>
  <c r="M39" i="12" s="1"/>
  <c r="I39" i="12"/>
  <c r="K39" i="12"/>
  <c r="O39" i="12"/>
  <c r="Q39" i="12"/>
  <c r="U39" i="12"/>
  <c r="F41" i="12"/>
  <c r="G41" i="12" s="1"/>
  <c r="M41" i="12" s="1"/>
  <c r="I41" i="12"/>
  <c r="K41" i="12"/>
  <c r="O41" i="12"/>
  <c r="Q41" i="12"/>
  <c r="U41" i="12"/>
  <c r="F43" i="12"/>
  <c r="G43" i="12"/>
  <c r="I43" i="12"/>
  <c r="K43" i="12"/>
  <c r="M43" i="12"/>
  <c r="O43" i="12"/>
  <c r="Q43" i="12"/>
  <c r="U43" i="12"/>
  <c r="F46" i="12"/>
  <c r="G46" i="12"/>
  <c r="M46" i="12" s="1"/>
  <c r="I46" i="12"/>
  <c r="K46" i="12"/>
  <c r="O46" i="12"/>
  <c r="Q46" i="12"/>
  <c r="U46" i="12"/>
  <c r="F49" i="12"/>
  <c r="G49" i="12" s="1"/>
  <c r="M49" i="12" s="1"/>
  <c r="I49" i="12"/>
  <c r="K49" i="12"/>
  <c r="O49" i="12"/>
  <c r="Q49" i="12"/>
  <c r="U49" i="12"/>
  <c r="F52" i="12"/>
  <c r="G52" i="12"/>
  <c r="I52" i="12"/>
  <c r="K52" i="12"/>
  <c r="M52" i="12"/>
  <c r="O52" i="12"/>
  <c r="Q52" i="12"/>
  <c r="U52" i="12"/>
  <c r="F54" i="12"/>
  <c r="G54" i="12"/>
  <c r="M54" i="12" s="1"/>
  <c r="I54" i="12"/>
  <c r="K54" i="12"/>
  <c r="O54" i="12"/>
  <c r="Q54" i="12"/>
  <c r="U54" i="12"/>
  <c r="F57" i="12"/>
  <c r="G57" i="12" s="1"/>
  <c r="M57" i="12" s="1"/>
  <c r="I57" i="12"/>
  <c r="K57" i="12"/>
  <c r="O57" i="12"/>
  <c r="Q57" i="12"/>
  <c r="U57" i="12"/>
  <c r="F61" i="12"/>
  <c r="G61" i="12"/>
  <c r="G60" i="12" s="1"/>
  <c r="I61" i="12"/>
  <c r="I60" i="12" s="1"/>
  <c r="K61" i="12"/>
  <c r="O61" i="12"/>
  <c r="Q61" i="12"/>
  <c r="Q60" i="12" s="1"/>
  <c r="U61" i="12"/>
  <c r="U60" i="12" s="1"/>
  <c r="F62" i="12"/>
  <c r="G62" i="12" s="1"/>
  <c r="M62" i="12" s="1"/>
  <c r="I62" i="12"/>
  <c r="K62" i="12"/>
  <c r="O62" i="12"/>
  <c r="O60" i="12" s="1"/>
  <c r="Q62" i="12"/>
  <c r="U62" i="12"/>
  <c r="F63" i="12"/>
  <c r="G63" i="12"/>
  <c r="I63" i="12"/>
  <c r="K63" i="12"/>
  <c r="K60" i="12" s="1"/>
  <c r="M63" i="12"/>
  <c r="O63" i="12"/>
  <c r="Q63" i="12"/>
  <c r="U63" i="12"/>
  <c r="F65" i="12"/>
  <c r="G65" i="12"/>
  <c r="I65" i="12"/>
  <c r="I64" i="12" s="1"/>
  <c r="K65" i="12"/>
  <c r="O65" i="12"/>
  <c r="O64" i="12" s="1"/>
  <c r="Q65" i="12"/>
  <c r="Q64" i="12" s="1"/>
  <c r="U65" i="12"/>
  <c r="U64" i="12" s="1"/>
  <c r="F66" i="12"/>
  <c r="G66" i="12" s="1"/>
  <c r="M66" i="12" s="1"/>
  <c r="I66" i="12"/>
  <c r="K66" i="12"/>
  <c r="O66" i="12"/>
  <c r="Q66" i="12"/>
  <c r="U66" i="12"/>
  <c r="F67" i="12"/>
  <c r="G67" i="12"/>
  <c r="I67" i="12"/>
  <c r="K67" i="12"/>
  <c r="K64" i="12" s="1"/>
  <c r="M67" i="12"/>
  <c r="O67" i="12"/>
  <c r="Q67" i="12"/>
  <c r="U67" i="12"/>
  <c r="F70" i="12"/>
  <c r="G70" i="12"/>
  <c r="M70" i="12" s="1"/>
  <c r="I70" i="12"/>
  <c r="K70" i="12"/>
  <c r="O70" i="12"/>
  <c r="Q70" i="12"/>
  <c r="U70" i="12"/>
  <c r="F73" i="12"/>
  <c r="G73" i="12" s="1"/>
  <c r="M73" i="12" s="1"/>
  <c r="I73" i="12"/>
  <c r="K73" i="12"/>
  <c r="O73" i="12"/>
  <c r="Q73" i="12"/>
  <c r="U73" i="12"/>
  <c r="F74" i="12"/>
  <c r="G74" i="12"/>
  <c r="I74" i="12"/>
  <c r="K74" i="12"/>
  <c r="M74" i="12"/>
  <c r="O74" i="12"/>
  <c r="Q74" i="12"/>
  <c r="U74" i="12"/>
  <c r="F75" i="12"/>
  <c r="G75" i="12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/>
  <c r="I77" i="12"/>
  <c r="K77" i="12"/>
  <c r="M77" i="12"/>
  <c r="O77" i="12"/>
  <c r="Q77" i="12"/>
  <c r="U77" i="12"/>
  <c r="F79" i="12"/>
  <c r="G79" i="12" s="1"/>
  <c r="M79" i="12" s="1"/>
  <c r="I79" i="12"/>
  <c r="K79" i="12"/>
  <c r="O79" i="12"/>
  <c r="Q79" i="12"/>
  <c r="U79" i="12"/>
  <c r="F81" i="12"/>
  <c r="G81" i="12" s="1"/>
  <c r="M81" i="12" s="1"/>
  <c r="I81" i="12"/>
  <c r="K81" i="12"/>
  <c r="O81" i="12"/>
  <c r="Q81" i="12"/>
  <c r="U81" i="12"/>
  <c r="F83" i="12"/>
  <c r="G83" i="12"/>
  <c r="I83" i="12"/>
  <c r="K83" i="12"/>
  <c r="M83" i="12"/>
  <c r="O83" i="12"/>
  <c r="Q83" i="12"/>
  <c r="U83" i="12"/>
  <c r="F85" i="12"/>
  <c r="G85" i="12"/>
  <c r="M85" i="12" s="1"/>
  <c r="I85" i="12"/>
  <c r="K85" i="12"/>
  <c r="O85" i="12"/>
  <c r="Q85" i="12"/>
  <c r="U85" i="12"/>
  <c r="F87" i="12"/>
  <c r="G87" i="12" s="1"/>
  <c r="M87" i="12" s="1"/>
  <c r="I87" i="12"/>
  <c r="K87" i="12"/>
  <c r="O87" i="12"/>
  <c r="Q87" i="12"/>
  <c r="U87" i="12"/>
  <c r="F89" i="12"/>
  <c r="G89" i="12"/>
  <c r="I89" i="12"/>
  <c r="K89" i="12"/>
  <c r="M89" i="12"/>
  <c r="O89" i="12"/>
  <c r="Q89" i="12"/>
  <c r="U89" i="12"/>
  <c r="F91" i="12"/>
  <c r="G91" i="12"/>
  <c r="M91" i="12" s="1"/>
  <c r="I91" i="12"/>
  <c r="K91" i="12"/>
  <c r="O91" i="12"/>
  <c r="Q91" i="12"/>
  <c r="U91" i="12"/>
  <c r="F94" i="12"/>
  <c r="G94" i="12"/>
  <c r="I94" i="12"/>
  <c r="I93" i="12" s="1"/>
  <c r="K94" i="12"/>
  <c r="K93" i="12" s="1"/>
  <c r="M94" i="12"/>
  <c r="O94" i="12"/>
  <c r="O93" i="12" s="1"/>
  <c r="Q94" i="12"/>
  <c r="U94" i="12"/>
  <c r="F95" i="12"/>
  <c r="G95" i="12"/>
  <c r="M95" i="12" s="1"/>
  <c r="I95" i="12"/>
  <c r="K95" i="12"/>
  <c r="O95" i="12"/>
  <c r="Q95" i="12"/>
  <c r="U95" i="12"/>
  <c r="U93" i="12" s="1"/>
  <c r="F97" i="12"/>
  <c r="G97" i="12"/>
  <c r="M97" i="12" s="1"/>
  <c r="I97" i="12"/>
  <c r="K97" i="12"/>
  <c r="O97" i="12"/>
  <c r="Q97" i="12"/>
  <c r="Q93" i="12" s="1"/>
  <c r="U97" i="12"/>
  <c r="F99" i="12"/>
  <c r="G99" i="12"/>
  <c r="I99" i="12"/>
  <c r="I98" i="12" s="1"/>
  <c r="K99" i="12"/>
  <c r="K98" i="12" s="1"/>
  <c r="M99" i="12"/>
  <c r="O99" i="12"/>
  <c r="Q99" i="12"/>
  <c r="U99" i="12"/>
  <c r="U98" i="12" s="1"/>
  <c r="F100" i="12"/>
  <c r="G100" i="12"/>
  <c r="M100" i="12" s="1"/>
  <c r="I100" i="12"/>
  <c r="K100" i="12"/>
  <c r="O100" i="12"/>
  <c r="Q100" i="12"/>
  <c r="U100" i="12"/>
  <c r="F101" i="12"/>
  <c r="G101" i="12" s="1"/>
  <c r="M101" i="12" s="1"/>
  <c r="I101" i="12"/>
  <c r="K101" i="12"/>
  <c r="O101" i="12"/>
  <c r="O98" i="12" s="1"/>
  <c r="Q101" i="12"/>
  <c r="Q98" i="12" s="1"/>
  <c r="U101" i="12"/>
  <c r="F102" i="12"/>
  <c r="G102" i="12"/>
  <c r="I102" i="12"/>
  <c r="K102" i="12"/>
  <c r="M102" i="12"/>
  <c r="O102" i="12"/>
  <c r="Q102" i="12"/>
  <c r="U102" i="12"/>
  <c r="F103" i="12"/>
  <c r="G103" i="12"/>
  <c r="M103" i="12" s="1"/>
  <c r="I103" i="12"/>
  <c r="K103" i="12"/>
  <c r="O103" i="12"/>
  <c r="Q103" i="12"/>
  <c r="U103" i="12"/>
  <c r="F105" i="12"/>
  <c r="G105" i="12" s="1"/>
  <c r="M105" i="12" s="1"/>
  <c r="I105" i="12"/>
  <c r="K105" i="12"/>
  <c r="O105" i="12"/>
  <c r="Q105" i="12"/>
  <c r="U105" i="12"/>
  <c r="O106" i="12"/>
  <c r="F107" i="12"/>
  <c r="G107" i="12"/>
  <c r="M107" i="12" s="1"/>
  <c r="M106" i="12" s="1"/>
  <c r="I107" i="12"/>
  <c r="I106" i="12" s="1"/>
  <c r="K107" i="12"/>
  <c r="K106" i="12" s="1"/>
  <c r="O107" i="12"/>
  <c r="Q107" i="12"/>
  <c r="Q106" i="12" s="1"/>
  <c r="U107" i="12"/>
  <c r="U106" i="12" s="1"/>
  <c r="I109" i="12"/>
  <c r="U109" i="12"/>
  <c r="F110" i="12"/>
  <c r="G110" i="12" s="1"/>
  <c r="I110" i="12"/>
  <c r="K110" i="12"/>
  <c r="K109" i="12" s="1"/>
  <c r="O110" i="12"/>
  <c r="O109" i="12" s="1"/>
  <c r="Q110" i="12"/>
  <c r="Q109" i="12" s="1"/>
  <c r="U110" i="12"/>
  <c r="F112" i="12"/>
  <c r="G112" i="12"/>
  <c r="I112" i="12"/>
  <c r="K112" i="12"/>
  <c r="M112" i="12"/>
  <c r="O112" i="12"/>
  <c r="Q112" i="12"/>
  <c r="U112" i="12"/>
  <c r="F114" i="12"/>
  <c r="G114" i="12"/>
  <c r="M114" i="12" s="1"/>
  <c r="M113" i="12" s="1"/>
  <c r="I114" i="12"/>
  <c r="K114" i="12"/>
  <c r="O114" i="12"/>
  <c r="O113" i="12" s="1"/>
  <c r="Q114" i="12"/>
  <c r="Q113" i="12" s="1"/>
  <c r="U114" i="12"/>
  <c r="U113" i="12" s="1"/>
  <c r="F117" i="12"/>
  <c r="G117" i="12"/>
  <c r="I117" i="12"/>
  <c r="K117" i="12"/>
  <c r="K113" i="12" s="1"/>
  <c r="M117" i="12"/>
  <c r="O117" i="12"/>
  <c r="Q117" i="12"/>
  <c r="U117" i="12"/>
  <c r="F119" i="12"/>
  <c r="G119" i="12"/>
  <c r="M119" i="12" s="1"/>
  <c r="I119" i="12"/>
  <c r="I113" i="12" s="1"/>
  <c r="K119" i="12"/>
  <c r="O119" i="12"/>
  <c r="Q119" i="12"/>
  <c r="U119" i="12"/>
  <c r="I120" i="12"/>
  <c r="U120" i="12"/>
  <c r="F121" i="12"/>
  <c r="G121" i="12" s="1"/>
  <c r="I121" i="12"/>
  <c r="K121" i="12"/>
  <c r="K120" i="12" s="1"/>
  <c r="O121" i="12"/>
  <c r="O120" i="12" s="1"/>
  <c r="Q121" i="12"/>
  <c r="Q120" i="12" s="1"/>
  <c r="U121" i="12"/>
  <c r="F122" i="12"/>
  <c r="G122" i="12"/>
  <c r="I122" i="12"/>
  <c r="K122" i="12"/>
  <c r="M122" i="12"/>
  <c r="O122" i="12"/>
  <c r="Q122" i="12"/>
  <c r="U122" i="12"/>
  <c r="F124" i="12"/>
  <c r="G124" i="12" s="1"/>
  <c r="I124" i="12"/>
  <c r="K124" i="12"/>
  <c r="O124" i="12"/>
  <c r="O123" i="12" s="1"/>
  <c r="Q124" i="12"/>
  <c r="Q123" i="12" s="1"/>
  <c r="U124" i="12"/>
  <c r="U123" i="12" s="1"/>
  <c r="F125" i="12"/>
  <c r="G125" i="12"/>
  <c r="I125" i="12"/>
  <c r="K125" i="12"/>
  <c r="M125" i="12"/>
  <c r="O125" i="12"/>
  <c r="Q125" i="12"/>
  <c r="U125" i="12"/>
  <c r="F126" i="12"/>
  <c r="G126" i="12"/>
  <c r="M126" i="12" s="1"/>
  <c r="I126" i="12"/>
  <c r="I123" i="12" s="1"/>
  <c r="K126" i="12"/>
  <c r="K123" i="12" s="1"/>
  <c r="O126" i="12"/>
  <c r="Q126" i="12"/>
  <c r="U126" i="12"/>
  <c r="F127" i="12"/>
  <c r="G127" i="12" s="1"/>
  <c r="M127" i="12" s="1"/>
  <c r="I127" i="12"/>
  <c r="K127" i="12"/>
  <c r="O127" i="12"/>
  <c r="Q127" i="12"/>
  <c r="U127" i="12"/>
  <c r="F128" i="12"/>
  <c r="G128" i="12"/>
  <c r="I128" i="12"/>
  <c r="K128" i="12"/>
  <c r="M128" i="12"/>
  <c r="O128" i="12"/>
  <c r="Q128" i="12"/>
  <c r="U128" i="12"/>
  <c r="F129" i="12"/>
  <c r="G129" i="12"/>
  <c r="M129" i="12" s="1"/>
  <c r="I129" i="12"/>
  <c r="K129" i="12"/>
  <c r="O129" i="12"/>
  <c r="Q129" i="12"/>
  <c r="U129" i="12"/>
  <c r="F130" i="12"/>
  <c r="G130" i="12" s="1"/>
  <c r="M130" i="12" s="1"/>
  <c r="I130" i="12"/>
  <c r="K130" i="12"/>
  <c r="O130" i="12"/>
  <c r="Q130" i="12"/>
  <c r="U130" i="12"/>
  <c r="F131" i="12"/>
  <c r="G131" i="12"/>
  <c r="I131" i="12"/>
  <c r="K131" i="12"/>
  <c r="M131" i="12"/>
  <c r="O131" i="12"/>
  <c r="Q131" i="12"/>
  <c r="U131" i="12"/>
  <c r="F132" i="12"/>
  <c r="G132" i="12"/>
  <c r="M132" i="12" s="1"/>
  <c r="I132" i="12"/>
  <c r="K132" i="12"/>
  <c r="O132" i="12"/>
  <c r="Q132" i="12"/>
  <c r="U132" i="12"/>
  <c r="F134" i="12"/>
  <c r="G134" i="12" s="1"/>
  <c r="I134" i="12"/>
  <c r="K134" i="12"/>
  <c r="K133" i="12" s="1"/>
  <c r="O134" i="12"/>
  <c r="O133" i="12" s="1"/>
  <c r="Q134" i="12"/>
  <c r="Q133" i="12" s="1"/>
  <c r="U134" i="12"/>
  <c r="F136" i="12"/>
  <c r="G136" i="12"/>
  <c r="I136" i="12"/>
  <c r="K136" i="12"/>
  <c r="M136" i="12"/>
  <c r="O136" i="12"/>
  <c r="Q136" i="12"/>
  <c r="U136" i="12"/>
  <c r="F137" i="12"/>
  <c r="G137" i="12"/>
  <c r="M137" i="12" s="1"/>
  <c r="I137" i="12"/>
  <c r="I133" i="12" s="1"/>
  <c r="K137" i="12"/>
  <c r="O137" i="12"/>
  <c r="Q137" i="12"/>
  <c r="U137" i="12"/>
  <c r="U133" i="12" s="1"/>
  <c r="F139" i="12"/>
  <c r="G139" i="12" s="1"/>
  <c r="M139" i="12" s="1"/>
  <c r="I139" i="12"/>
  <c r="K139" i="12"/>
  <c r="O139" i="12"/>
  <c r="Q139" i="12"/>
  <c r="U139" i="12"/>
  <c r="F141" i="12"/>
  <c r="G141" i="12"/>
  <c r="M141" i="12" s="1"/>
  <c r="M140" i="12" s="1"/>
  <c r="I141" i="12"/>
  <c r="I140" i="12" s="1"/>
  <c r="K141" i="12"/>
  <c r="K140" i="12" s="1"/>
  <c r="O141" i="12"/>
  <c r="Q141" i="12"/>
  <c r="Q140" i="12" s="1"/>
  <c r="U141" i="12"/>
  <c r="U140" i="12" s="1"/>
  <c r="F142" i="12"/>
  <c r="G142" i="12"/>
  <c r="M142" i="12" s="1"/>
  <c r="I142" i="12"/>
  <c r="K142" i="12"/>
  <c r="O142" i="12"/>
  <c r="Q142" i="12"/>
  <c r="U142" i="12"/>
  <c r="F143" i="12"/>
  <c r="G143" i="12"/>
  <c r="I143" i="12"/>
  <c r="K143" i="12"/>
  <c r="M143" i="12"/>
  <c r="O143" i="12"/>
  <c r="O140" i="12" s="1"/>
  <c r="Q143" i="12"/>
  <c r="U143" i="12"/>
  <c r="F144" i="12"/>
  <c r="G144" i="12"/>
  <c r="M144" i="12" s="1"/>
  <c r="I144" i="12"/>
  <c r="K144" i="12"/>
  <c r="O144" i="12"/>
  <c r="Q144" i="12"/>
  <c r="U144" i="12"/>
  <c r="F146" i="12"/>
  <c r="G146" i="12"/>
  <c r="M146" i="12" s="1"/>
  <c r="I146" i="12"/>
  <c r="K146" i="12"/>
  <c r="O146" i="12"/>
  <c r="Q146" i="12"/>
  <c r="U146" i="12"/>
  <c r="F148" i="12"/>
  <c r="G148" i="12"/>
  <c r="I148" i="12"/>
  <c r="K148" i="12"/>
  <c r="M148" i="12"/>
  <c r="O148" i="12"/>
  <c r="Q148" i="12"/>
  <c r="U148" i="12"/>
  <c r="F149" i="12"/>
  <c r="G149" i="12"/>
  <c r="M149" i="12" s="1"/>
  <c r="I149" i="12"/>
  <c r="K149" i="12"/>
  <c r="O149" i="12"/>
  <c r="Q149" i="12"/>
  <c r="U149" i="12"/>
  <c r="F150" i="12"/>
  <c r="G150" i="12"/>
  <c r="M150" i="12" s="1"/>
  <c r="I150" i="12"/>
  <c r="K150" i="12"/>
  <c r="O150" i="12"/>
  <c r="Q150" i="12"/>
  <c r="U150" i="12"/>
  <c r="F151" i="12"/>
  <c r="G151" i="12"/>
  <c r="I151" i="12"/>
  <c r="K151" i="12"/>
  <c r="M151" i="12"/>
  <c r="O151" i="12"/>
  <c r="Q151" i="12"/>
  <c r="U151" i="12"/>
  <c r="K152" i="12"/>
  <c r="F153" i="12"/>
  <c r="G153" i="12"/>
  <c r="M153" i="12" s="1"/>
  <c r="I153" i="12"/>
  <c r="I152" i="12" s="1"/>
  <c r="K153" i="12"/>
  <c r="O153" i="12"/>
  <c r="O152" i="12" s="1"/>
  <c r="Q153" i="12"/>
  <c r="Q152" i="12" s="1"/>
  <c r="U153" i="12"/>
  <c r="U152" i="12" s="1"/>
  <c r="F155" i="12"/>
  <c r="G155" i="12" s="1"/>
  <c r="I155" i="12"/>
  <c r="K155" i="12"/>
  <c r="O155" i="12"/>
  <c r="Q155" i="12"/>
  <c r="U155" i="12"/>
  <c r="O156" i="12"/>
  <c r="F157" i="12"/>
  <c r="G157" i="12"/>
  <c r="I157" i="12"/>
  <c r="I156" i="12" s="1"/>
  <c r="K157" i="12"/>
  <c r="K156" i="12" s="1"/>
  <c r="O157" i="12"/>
  <c r="Q157" i="12"/>
  <c r="Q156" i="12" s="1"/>
  <c r="U157" i="12"/>
  <c r="U156" i="12" s="1"/>
  <c r="F158" i="12"/>
  <c r="G158" i="12" s="1"/>
  <c r="M158" i="12" s="1"/>
  <c r="I158" i="12"/>
  <c r="K158" i="12"/>
  <c r="O158" i="12"/>
  <c r="Q158" i="12"/>
  <c r="U158" i="12"/>
  <c r="I20" i="1"/>
  <c r="G20" i="1"/>
  <c r="E20" i="1"/>
  <c r="I19" i="1"/>
  <c r="G19" i="1"/>
  <c r="E19" i="1"/>
  <c r="I18" i="1"/>
  <c r="G18" i="1"/>
  <c r="E18" i="1"/>
  <c r="I17" i="1"/>
  <c r="G17" i="1"/>
  <c r="E17" i="1"/>
  <c r="G16" i="1"/>
  <c r="E16" i="1"/>
  <c r="G66" i="1"/>
  <c r="H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16" i="1" s="1"/>
  <c r="I50" i="1"/>
  <c r="I49" i="1"/>
  <c r="AZ43" i="1"/>
  <c r="G27" i="1"/>
  <c r="F40" i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66" i="1" l="1"/>
  <c r="G28" i="1"/>
  <c r="G23" i="1"/>
  <c r="M124" i="12"/>
  <c r="M123" i="12" s="1"/>
  <c r="G123" i="12"/>
  <c r="M121" i="12"/>
  <c r="M120" i="12" s="1"/>
  <c r="G120" i="12"/>
  <c r="M93" i="12"/>
  <c r="M23" i="12"/>
  <c r="G152" i="12"/>
  <c r="M155" i="12"/>
  <c r="M152" i="12" s="1"/>
  <c r="M110" i="12"/>
  <c r="M109" i="12" s="1"/>
  <c r="G109" i="12"/>
  <c r="M98" i="12"/>
  <c r="G98" i="12"/>
  <c r="G156" i="12"/>
  <c r="M134" i="12"/>
  <c r="M133" i="12" s="1"/>
  <c r="G133" i="12"/>
  <c r="M19" i="12"/>
  <c r="M18" i="12" s="1"/>
  <c r="G18" i="12"/>
  <c r="G64" i="12"/>
  <c r="M15" i="12"/>
  <c r="M14" i="12" s="1"/>
  <c r="G14" i="12"/>
  <c r="G106" i="12"/>
  <c r="M157" i="12"/>
  <c r="M156" i="12" s="1"/>
  <c r="M61" i="12"/>
  <c r="M60" i="12" s="1"/>
  <c r="M9" i="12"/>
  <c r="M8" i="12" s="1"/>
  <c r="G93" i="12"/>
  <c r="G140" i="12"/>
  <c r="M65" i="12"/>
  <c r="M64" i="12" s="1"/>
  <c r="G113" i="12"/>
  <c r="I21" i="1"/>
  <c r="G21" i="1"/>
  <c r="E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<sst xmlns="http://schemas.openxmlformats.org/spreadsheetml/2006/main" count="689" uniqueCount="352">
  <si>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</si>
  <si>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</si>
  <si>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</si>
  <si>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</si>
  <si>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</si>
  <si>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</si>
  <si>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</si>
  <si>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</si>
  <si>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</si>
  <si>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</si>
  <si>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</si>
  <si>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</si>
  <si>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</si>
  <si>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</si>
  <si>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</si>
  <si>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</si>
  <si>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</si>
  <si>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</si>
  <si>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</si>
  <si>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</si>
  <si>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</si>
  <si>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</si>
  <si>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</si>
  <si>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</si>
  <si>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</si>
  <si>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</si>
  <si>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</si>
  <si>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</si>
  <si>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</si>
  <si>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</si>
  <si>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</si>
  <si>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</si>
  <si>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</si>
  <si>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</si>
  <si>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</si>
  <si>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</si>
  <si>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</si>
  <si>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</si>
  <si>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</si>
  <si>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</si>
  <si>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</si>
  <si>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</si>
  <si>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</si>
  <si>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Mazánkova 75, Ústí nad Orlicí</t>
  </si>
  <si>
    <t>Rozpočet:</t>
  </si>
  <si>
    <t>Misto</t>
  </si>
  <si>
    <t>Ing. Pavel Vacek</t>
  </si>
  <si>
    <t xml:space="preserve">Rekonstrukce střešního pláště a zateplení objektu kotelny </t>
  </si>
  <si>
    <t>TEPVOS, spol. s r.o.</t>
  </si>
  <si>
    <t>Královéhradecká 1566</t>
  </si>
  <si>
    <t>Ústí nad Orlicí</t>
  </si>
  <si>
    <t>56201</t>
  </si>
  <si>
    <t>25945793</t>
  </si>
  <si>
    <t>CZ25945793</t>
  </si>
  <si>
    <t>Vacek Pavel, Ing.</t>
  </si>
  <si>
    <t>Vrbova 655</t>
  </si>
  <si>
    <t>49312570</t>
  </si>
  <si>
    <t>Rozpočet</t>
  </si>
  <si>
    <t>Celkem za stavbu</t>
  </si>
  <si>
    <t>CZK</t>
  </si>
  <si>
    <t xml:space="preserve">Popis rozpočtu:  - </t>
  </si>
  <si>
    <t>V rozpočtu uvedené názvy materiálů, výrobků a systémů jsou projektem navrženým standardem (vzorem), který může být zhotovitelem stavby zaměněn za předpokladu dodržení, případně zlepšení veškerých technických vlastností.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</si>
  <si>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</si>
  <si>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</si>
  <si>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</si>
  <si>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</si>
  <si>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</si>
  <si>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</si>
  <si>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</si>
  <si>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</si>
  <si>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</si>
  <si>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</si>
  <si>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</si>
  <si>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</si>
  <si>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</si>
  <si>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</si>
  <si>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</si>
  <si>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</si>
  <si>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</si>
  <si>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</si>
  <si>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</si>
  <si>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</si>
  <si>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</si>
  <si>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</si>
  <si>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</si>
  <si>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</si>
  <si>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722</t>
  </si>
  <si>
    <t>Vnitřní vodovod</t>
  </si>
  <si>
    <t>728</t>
  </si>
  <si>
    <t>Vzduchotechnika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</si>
  <si>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</si>
  <si>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</si>
  <si>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</si>
  <si>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</si>
  <si>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</si>
  <si>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</si>
  <si>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</si>
  <si>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</si>
  <si>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</si>
  <si>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</si>
  <si>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</si>
  <si>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</si>
  <si>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</si>
  <si>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</si>
  <si>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</si>
  <si>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</si>
  <si>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</si>
  <si>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</si>
  <si>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</si>
  <si>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</si>
  <si>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</si>
  <si>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</si>
  <si>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</si>
  <si>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</si>
  <si>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</si>
  <si>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</si>
  <si>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</si>
  <si>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</si>
  <si>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</si>
  <si>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</si>
  <si>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</si>
  <si>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</si>
  <si>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</si>
  <si>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</si>
  <si>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</si>
  <si>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</si>
  <si>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</si>
  <si>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122301101R00</t>
  </si>
  <si>
    <t>Odkopávky nezapažené v hor. 4 do 100 m3</t>
  </si>
  <si>
    <t>m3</t>
  </si>
  <si>
    <t>POL1_0</t>
  </si>
  <si>
    <t>162301102R00</t>
  </si>
  <si>
    <t>Vodorovné přemístění výkopku z hor.1-4 do 1000 m</t>
  </si>
  <si>
    <t>162701109R00</t>
  </si>
  <si>
    <t>Příplatek k vod. přemístění hor.1-4 za další 1 km</t>
  </si>
  <si>
    <t>10,2*10</t>
  </si>
  <si>
    <t>VV</t>
  </si>
  <si>
    <t>199000002R00</t>
  </si>
  <si>
    <t>Poplatek za skládku horniny 1- 4</t>
  </si>
  <si>
    <t>319201311R00</t>
  </si>
  <si>
    <t>Vyrovnání povrchu zdiva maltou tl.do 3 cm</t>
  </si>
  <si>
    <t>m2</t>
  </si>
  <si>
    <t>540,13*0,4</t>
  </si>
  <si>
    <t>311271170R00</t>
  </si>
  <si>
    <t>Dozdívky z tvárnic plynosilikátových tl. 300 mm</t>
  </si>
  <si>
    <t>417321315R00</t>
  </si>
  <si>
    <t>Ztužující pásy a věnce z betonu železového C 20/25</t>
  </si>
  <si>
    <t>417351115R00</t>
  </si>
  <si>
    <t>Bednění ztužujících pásů a věnců - zřízení</t>
  </si>
  <si>
    <t>417351116R00</t>
  </si>
  <si>
    <t>Bednění ztužujících pásů a věnců - odstranění</t>
  </si>
  <si>
    <t>417361821R00</t>
  </si>
  <si>
    <t>Výztuž ztužujících pásů a věnců z oceli 10505(R)</t>
  </si>
  <si>
    <t>t</t>
  </si>
  <si>
    <t>622904115R00</t>
  </si>
  <si>
    <t>Očištění fasád tlakovou vodou složitost 3 - 5</t>
  </si>
  <si>
    <t>396,49+79,97+21,44+19,5+22,73</t>
  </si>
  <si>
    <t>620991121R00</t>
  </si>
  <si>
    <t>Zakrývání výplní vnějších otvorů z lešení</t>
  </si>
  <si>
    <t>(1,45*1,6*15)+1,45*08*2+1,6*2*2</t>
  </si>
  <si>
    <t>1,45*1,45*3+3,6*3,6+1,5*1,5+0,6*0,6</t>
  </si>
  <si>
    <t>622319434RT1</t>
  </si>
  <si>
    <t>Zatepl.syst.Webertherm, fasáda, clima EPS F 140 mm, s omítkou weberpas silikon, zrno 2 mm</t>
  </si>
  <si>
    <t>jižní fasáda:30,7*8,3</t>
  </si>
  <si>
    <t>odpočty:-(1,45*1,6*15+1,45*0,8*2+1,6*2*2)</t>
  </si>
  <si>
    <t>2,1*(24,7*2+6,55*2)</t>
  </si>
  <si>
    <t>západní fasáda:6,5*8,3</t>
  </si>
  <si>
    <t>-31,45</t>
  </si>
  <si>
    <t>622319431RT1</t>
  </si>
  <si>
    <t>Zatepl.syst.Webertherm, fasáda, clima EPS F 80 mm, s omítkou weberpas silikon, zrno 2 mm</t>
  </si>
  <si>
    <t>západní fasáda:12*8,3</t>
  </si>
  <si>
    <t>odpočty:-(1,45*1,45*3+3,6*3,6+0,6*0,6)</t>
  </si>
  <si>
    <t>-8,42</t>
  </si>
  <si>
    <t>622319734RT1</t>
  </si>
  <si>
    <t>Zatepl.Webertherm clima,fasáda,min.desky KV 140 mm, s omítkou weberpas silikon, zrno 2 mm</t>
  </si>
  <si>
    <t>16,8+4,08+3,78+6,8</t>
  </si>
  <si>
    <t>622319731RT1</t>
  </si>
  <si>
    <t>Zatepl.Webertherm clima,fasáda,min.desky KV 80 mm, s omítkou weberpas silikon, zrno 2 mm</t>
  </si>
  <si>
    <t>1,44+6,98</t>
  </si>
  <si>
    <t>622319750RT1</t>
  </si>
  <si>
    <t>Webertherm clima, povrch. úprava ostění KZS s min., s omítkou weberpas silikon, zrno 2 mm</t>
  </si>
  <si>
    <t>Povrchová úprava přístřešku nad rampou.</t>
  </si>
  <si>
    <t>POP</t>
  </si>
  <si>
    <t>9,2*1,4</t>
  </si>
  <si>
    <t>622319453RT1</t>
  </si>
  <si>
    <t>Zatepl.systém Webertherm,ostění,clima EPS F 30 mm, s omítkou weberpas silikon, zrno 2 mm</t>
  </si>
  <si>
    <t>jižní fasáda:(1,45+1,6*2)*0,27*15</t>
  </si>
  <si>
    <t>západní fasáda:1,45*3*0,2*3</t>
  </si>
  <si>
    <t>622319563R00</t>
  </si>
  <si>
    <t>Zateplovací systém Weber, parapet, XPS tl. 30 mm</t>
  </si>
  <si>
    <t>jižní fasáda:1,45*0,265*17</t>
  </si>
  <si>
    <t>západní fasáda:1,45*0,2*3</t>
  </si>
  <si>
    <t>622300154R00</t>
  </si>
  <si>
    <t>Montáž zakládací sady ETICS</t>
  </si>
  <si>
    <t>m</t>
  </si>
  <si>
    <t>31+50+13+12</t>
  </si>
  <si>
    <t>622319521RU1</t>
  </si>
  <si>
    <t>Zateplovací systém Weber, sokl, XPS tl. 80 mm, omítka mozaiková weberpas marmolit 6 kg/m2</t>
  </si>
  <si>
    <t>jižní fasáda:13</t>
  </si>
  <si>
    <t>západní fasáda:6,5</t>
  </si>
  <si>
    <t>622319521RV1</t>
  </si>
  <si>
    <t>Zateplovací systém Weber, sokl, XPS tl. 80 mm, zakončený stěrkou s výztužnou tkaninou</t>
  </si>
  <si>
    <t>jižní fasáda:16,03</t>
  </si>
  <si>
    <t>západní fasáda:6,7</t>
  </si>
  <si>
    <t>451577777R00</t>
  </si>
  <si>
    <t>Podklad pod dlažbu z kameniva těženého tl.do 10 cm</t>
  </si>
  <si>
    <t>639571115R00</t>
  </si>
  <si>
    <t>Podklad pod okapový chodník ze štěrku tl.150 mm</t>
  </si>
  <si>
    <t>632921913R00</t>
  </si>
  <si>
    <t>Dlažba z dlaždic betonových do písku, tl. 60 mm</t>
  </si>
  <si>
    <t>622903111R00</t>
  </si>
  <si>
    <t>Očištění zdí a valů před opravou, ručně</t>
  </si>
  <si>
    <t>938907011R00</t>
  </si>
  <si>
    <t>Očištění výztuže prům.nad 10mm,ocel.kartáčem,ručně</t>
  </si>
  <si>
    <t>938907121R00</t>
  </si>
  <si>
    <t>Očištění stěn tlakovou vodou, tlak do 500 bar</t>
  </si>
  <si>
    <t>sloupy:2,1</t>
  </si>
  <si>
    <t>rampa:14,55</t>
  </si>
  <si>
    <t>93890xxx1</t>
  </si>
  <si>
    <t>Adhézní můstek weberrep KB duo</t>
  </si>
  <si>
    <t>železobetonoé sloupy:2,1</t>
  </si>
  <si>
    <t>93890xxx2</t>
  </si>
  <si>
    <t>Vysprávková malta R4 - tl. 30 - 80 mm, tl. 10 mm</t>
  </si>
  <si>
    <t>93890xxx3</t>
  </si>
  <si>
    <t>Vysprávková malta R4 - tl. 3 - 40 mm, tl. 10 mm</t>
  </si>
  <si>
    <t>93890xxx4</t>
  </si>
  <si>
    <t>Vysprávková malta  - tl. do 4 mm, tl. 1 mm</t>
  </si>
  <si>
    <t>93890xxx5</t>
  </si>
  <si>
    <t>Hydrofobní impregnační nátěr odolný vůči CHRL</t>
  </si>
  <si>
    <t>93890xxx6</t>
  </si>
  <si>
    <t>Vysprávková malta R4 duo - tl.do 50 mm, tl. 10 mm</t>
  </si>
  <si>
    <t>93890xxx7</t>
  </si>
  <si>
    <t>Penetrace weberprim ep 2k</t>
  </si>
  <si>
    <t>93890xxx8</t>
  </si>
  <si>
    <t>Vodotěsná membrána weberdry PUR seal, 3 x nátěr</t>
  </si>
  <si>
    <t>93890xxx9</t>
  </si>
  <si>
    <t>Křemičitý písek 0,1 - 0,6 mm</t>
  </si>
  <si>
    <t>14,55</t>
  </si>
  <si>
    <t>93890xx10</t>
  </si>
  <si>
    <t>Vrchní nátěr weberdry PUR coat traffic, 2 x nátěr</t>
  </si>
  <si>
    <t>93890xx11</t>
  </si>
  <si>
    <t>PUR nátěr vyztužený vláknem pro řešení detailů, weberdry PUR detail</t>
  </si>
  <si>
    <t>rampa:1,8</t>
  </si>
  <si>
    <t>93890xx12</t>
  </si>
  <si>
    <t>Výztužná PES textílie pro PER nátěry - šíře 1 m , weberdry fabric 110</t>
  </si>
  <si>
    <t>93890xx13</t>
  </si>
  <si>
    <t>Trvale pružný PUR tmel na tmelení spar, webertmel PUR</t>
  </si>
  <si>
    <t>rampa:11</t>
  </si>
  <si>
    <t>941941031R00</t>
  </si>
  <si>
    <t>Montáž lešení leh.řad.s podlahami,š.do 1 m, H 10 m</t>
  </si>
  <si>
    <t>941941191R00</t>
  </si>
  <si>
    <t>Příplatek za každý měsíc použití lešení k pol.1031</t>
  </si>
  <si>
    <t>2*594</t>
  </si>
  <si>
    <t>941941831R00</t>
  </si>
  <si>
    <t>Demontáž lešení leh.řad.s podlahami,š.1 m, H 10 m</t>
  </si>
  <si>
    <t>978059631R00</t>
  </si>
  <si>
    <t>Odsekání vnějších obkladů stěn nad 2 m2</t>
  </si>
  <si>
    <t>978036131R00</t>
  </si>
  <si>
    <t>Otlučení omítek břízolitových v rozsahu 20 %</t>
  </si>
  <si>
    <t>979082111R00</t>
  </si>
  <si>
    <t>Vnitrostaveništní doprava suti do 10 m</t>
  </si>
  <si>
    <t>979081111R00</t>
  </si>
  <si>
    <t>Odvoz suti a vybour. hmot na skládku do 1 km</t>
  </si>
  <si>
    <t>979081121R00</t>
  </si>
  <si>
    <t>Příplatek k odvozu za každý další 1 km</t>
  </si>
  <si>
    <t>9,85*10</t>
  </si>
  <si>
    <t>979990107R00</t>
  </si>
  <si>
    <t>Poplatek za skládku suti - směs betonu,cihel,dřeva</t>
  </si>
  <si>
    <t>998012022R00</t>
  </si>
  <si>
    <t>Přesun hmot pro budovy monolitické výšky do 12 m</t>
  </si>
  <si>
    <t>8,49+24,8+8,59+18,36+11,93</t>
  </si>
  <si>
    <t>711212002R00</t>
  </si>
  <si>
    <t>Hydroizolační povlak - nátěr nebo stěrka</t>
  </si>
  <si>
    <t>19,5+22,73</t>
  </si>
  <si>
    <t>998711202R00</t>
  </si>
  <si>
    <t>Přesun hmot pro izolace proti vodě, výšky do 12 m</t>
  </si>
  <si>
    <t>713191100R00</t>
  </si>
  <si>
    <t>Položení separační fólie</t>
  </si>
  <si>
    <t>Přístřešek nad rampou.</t>
  </si>
  <si>
    <t>9,2*1,2</t>
  </si>
  <si>
    <t>67352442R</t>
  </si>
  <si>
    <t>DEKTEN METAL II fólie separační a mikroventilační</t>
  </si>
  <si>
    <t>POL3_0</t>
  </si>
  <si>
    <t>11,04*1,05</t>
  </si>
  <si>
    <t>998713202R00</t>
  </si>
  <si>
    <t>Přesun hmot pro izolace tepelné, výšky do 12 m</t>
  </si>
  <si>
    <t>72213xxx1</t>
  </si>
  <si>
    <t>Nastavení plynového odvětrávacího potrubí , na fasádě, včetně prodloužení kotev</t>
  </si>
  <si>
    <t>kus</t>
  </si>
  <si>
    <t>998722202R00</t>
  </si>
  <si>
    <t>Přesun hmot pro vnitřní vodovod, výšky do 12 m</t>
  </si>
  <si>
    <t>728314811R00</t>
  </si>
  <si>
    <t>Demontáž protidešť. žaluzie čtyřhranné do 0,15 m2</t>
  </si>
  <si>
    <t>728314814R00</t>
  </si>
  <si>
    <t>Demontáž protidešť. žaluzie čtyřhranné nad 0,75 m2</t>
  </si>
  <si>
    <t>728314812R00</t>
  </si>
  <si>
    <t>Demontáž protidešť. žaluzie čtyřhranné do 0,45 m2</t>
  </si>
  <si>
    <t>728314813R00</t>
  </si>
  <si>
    <t>Demontáž protidešť. žaluzie čtyřhranné do 0,75 m2</t>
  </si>
  <si>
    <t>728314111R00</t>
  </si>
  <si>
    <t>Montáž protidešť. žaluzie čtyřhranné do 0,15 m2</t>
  </si>
  <si>
    <t>728314116R00</t>
  </si>
  <si>
    <t>Montáž protidešť. žaluzie čtyřhranné nad 0,75 m2</t>
  </si>
  <si>
    <t>728314115R00</t>
  </si>
  <si>
    <t>Montáž protidešť. žaluzie čtyřhranné do 0,75 m2</t>
  </si>
  <si>
    <t>728314113R00</t>
  </si>
  <si>
    <t>Montáž protidešť. žaluzie čtyřhranné do 0,45 m2</t>
  </si>
  <si>
    <t>998728202R00</t>
  </si>
  <si>
    <t>Přesun hmot pro vzduchotechniku, výšky do 12 m</t>
  </si>
  <si>
    <t>762341220R00</t>
  </si>
  <si>
    <t>M. bedn.střech rovn. z aglomer.desek šroubováním</t>
  </si>
  <si>
    <t>12,75+12,78</t>
  </si>
  <si>
    <t>762495000R00</t>
  </si>
  <si>
    <t>Spojovací a ochranné prostř. obložení stěn, stropů</t>
  </si>
  <si>
    <t>59590739R</t>
  </si>
  <si>
    <t>Deska cementotřísková Cetris BASIC tl. 16 mm</t>
  </si>
  <si>
    <t>25,53*1,1</t>
  </si>
  <si>
    <t>998762202R00</t>
  </si>
  <si>
    <t>Přesun hmot pro tesařské konstrukce, výšky do 12 m</t>
  </si>
  <si>
    <t>764816133R00</t>
  </si>
  <si>
    <t>Oplechování parapetů, lakovaný Pz plech, rš 330 mm</t>
  </si>
  <si>
    <t>76481xxx2</t>
  </si>
  <si>
    <t>Oplechování říms z lakovaného Pz plechu, rš 650 mm</t>
  </si>
  <si>
    <t>76481xxx1</t>
  </si>
  <si>
    <t>Lemování prostupů potrubí na fasádě - odkouření, průměr 400 mm</t>
  </si>
  <si>
    <t>764811201R00</t>
  </si>
  <si>
    <t>Krytina hladká z lak. Pz tabulí 2 x 1 m, do 30°</t>
  </si>
  <si>
    <t>764813120R00</t>
  </si>
  <si>
    <t>Lemování zdí z lakovaného Pz plechu, rš 200 mm</t>
  </si>
  <si>
    <t>9,2</t>
  </si>
  <si>
    <t>764813125R00</t>
  </si>
  <si>
    <t>Lemování zdí z lakovaného Pz plechu, rš 250 mm</t>
  </si>
  <si>
    <t>764410850R00</t>
  </si>
  <si>
    <t>Demontáž oplechování parapetů,rš od 100 do 330 mm</t>
  </si>
  <si>
    <t>764421850R00</t>
  </si>
  <si>
    <t>Demontáž oplechování říms,rš od 250 do 330 mm</t>
  </si>
  <si>
    <t>998764202R00</t>
  </si>
  <si>
    <t>Přesun hmot pro klempířské konstr., výšky do 12 m</t>
  </si>
  <si>
    <t>76799xxx1</t>
  </si>
  <si>
    <t>Úprava konzol ocelového madla na fasádě</t>
  </si>
  <si>
    <t>Prodloužení konzol z důvodu KZS!</t>
  </si>
  <si>
    <t>998767202R00</t>
  </si>
  <si>
    <t>Přesun hmot pro zámečnické konstr., výšky do 12 m</t>
  </si>
  <si>
    <t>783201821R00</t>
  </si>
  <si>
    <t>Odstranění nátěrů z kovových konstrukcí opálením</t>
  </si>
  <si>
    <t>783225100R00</t>
  </si>
  <si>
    <t>Nátěr syntetický kovových konstrukcí 2x + 1x email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</si>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</sst>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 shrinkToFit="1"/>
    </xf>
    <xf numFmtId="174" fontId="17" fillId="0" borderId="33" xfId="0" applyNumberFormat="1" applyFont="1" applyBorder="1" applyAlignment="1">
      <alignment vertical="top" shrinkToFit="1"/>
    </xf>
    <xf numFmtId="174" fontId="18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174" fontId="19" fillId="0" borderId="0" xfId="0" applyNumberFormat="1" applyFont="1" applyBorder="1" applyAlignment="1">
      <alignment vertical="top" wrapText="1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vertical="top" shrinkToFit="1"/>
    </xf>
    <xf numFmtId="174" fontId="17" fillId="0" borderId="39" xfId="0" applyNumberFormat="1" applyFont="1" applyBorder="1" applyAlignment="1">
      <alignment vertical="top" shrinkToFit="1"/>
    </xf>
    <xf numFmtId="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9" fillId="0" borderId="26" xfId="0" applyNumberFormat="1" applyFont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9"/>
  <sheetViews>
    <sheetView showGridLines="0" topLeftCell="B27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47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48</v>
      </c>
      <c r="E5" s="25"/>
      <c r="F5" s="25"/>
      <c r="G5" s="25"/>
      <c r="H5" s="27" t="s">
        <v>33</v>
      </c>
      <c r="I5" s="121" t="s">
        <v>52</v>
      </c>
      <c r="J5" s="11"/>
    </row>
    <row r="6" spans="1:15" ht="15.75" customHeight="1" x14ac:dyDescent="0.2">
      <c r="A6" s="4"/>
      <c r="B6" s="39"/>
      <c r="C6" s="25"/>
      <c r="D6" s="121" t="s">
        <v>49</v>
      </c>
      <c r="E6" s="25"/>
      <c r="F6" s="25"/>
      <c r="G6" s="25"/>
      <c r="H6" s="27" t="s">
        <v>34</v>
      </c>
      <c r="I6" s="121" t="s">
        <v>53</v>
      </c>
      <c r="J6" s="11"/>
    </row>
    <row r="7" spans="1:15" ht="15.75" customHeight="1" x14ac:dyDescent="0.2">
      <c r="A7" s="4"/>
      <c r="B7" s="40"/>
      <c r="C7" s="122" t="s">
        <v>51</v>
      </c>
      <c r="D7" s="104" t="s">
        <v>50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54</v>
      </c>
      <c r="E11" s="123"/>
      <c r="F11" s="123"/>
      <c r="G11" s="123"/>
      <c r="H11" s="27" t="s">
        <v>33</v>
      </c>
      <c r="I11" s="127" t="s">
        <v>56</v>
      </c>
      <c r="J11" s="11"/>
    </row>
    <row r="12" spans="1:15" ht="15.75" customHeight="1" x14ac:dyDescent="0.2">
      <c r="A12" s="4"/>
      <c r="B12" s="39"/>
      <c r="C12" s="25"/>
      <c r="D12" s="124" t="s">
        <v>55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51</v>
      </c>
      <c r="D13" s="125" t="s">
        <v>50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46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 t="s">
        <v>29</v>
      </c>
      <c r="F15" s="83"/>
      <c r="G15" s="98" t="s">
        <v>30</v>
      </c>
      <c r="H15" s="98"/>
      <c r="I15" s="98" t="s">
        <v>28</v>
      </c>
      <c r="J15" s="99"/>
    </row>
    <row r="16" spans="1:15" ht="23.25" customHeight="1" x14ac:dyDescent="0.2">
      <c r="A16" s="194" t="s">
        <v>23</v>
      </c>
      <c r="B16" s="195" t="s">
        <v>23</v>
      </c>
      <c r="C16" s="56"/>
      <c r="D16" s="57"/>
      <c r="E16" s="80">
        <f>SUMIF(F49:F65,A16,G49:G65)+SUMIF(F49:F65,"PSU",G49:G65)</f>
        <v>0</v>
      </c>
      <c r="F16" s="81"/>
      <c r="G16" s="80">
        <f>SUMIF(F49:F65,A16,H49:H65)+SUMIF(F49:F65,"PSU",H49:H65)</f>
        <v>0</v>
      </c>
      <c r="H16" s="81"/>
      <c r="I16" s="80">
        <f>SUMIF(F49:F65,A16,I49:I65)+SUMIF(F49:F65,"PSU",I49:I65)</f>
        <v>0</v>
      </c>
      <c r="J16" s="82"/>
    </row>
    <row r="17" spans="1:10" ht="23.25" customHeight="1" x14ac:dyDescent="0.2">
      <c r="A17" s="194" t="s">
        <v>24</v>
      </c>
      <c r="B17" s="195" t="s">
        <v>24</v>
      </c>
      <c r="C17" s="56"/>
      <c r="D17" s="57"/>
      <c r="E17" s="80">
        <f>SUMIF(F49:F65,A17,G49:G65)</f>
        <v>0</v>
      </c>
      <c r="F17" s="81"/>
      <c r="G17" s="80">
        <f>SUMIF(F49:F65,A17,H49:H65)</f>
        <v>0</v>
      </c>
      <c r="H17" s="81"/>
      <c r="I17" s="80">
        <f>SUMIF(F49:F65,A17,I49:I65)</f>
        <v>0</v>
      </c>
      <c r="J17" s="82"/>
    </row>
    <row r="18" spans="1:10" ht="23.25" customHeight="1" x14ac:dyDescent="0.2">
      <c r="A18" s="194" t="s">
        <v>25</v>
      </c>
      <c r="B18" s="195" t="s">
        <v>25</v>
      </c>
      <c r="C18" s="56"/>
      <c r="D18" s="57"/>
      <c r="E18" s="80">
        <f>SUMIF(F49:F65,A18,G49:G65)</f>
        <v>0</v>
      </c>
      <c r="F18" s="81"/>
      <c r="G18" s="80">
        <f>SUMIF(F49:F65,A18,H49:H65)</f>
        <v>0</v>
      </c>
      <c r="H18" s="81"/>
      <c r="I18" s="80">
        <f>SUMIF(F49:F65,A18,I49:I65)</f>
        <v>0</v>
      </c>
      <c r="J18" s="82"/>
    </row>
    <row r="19" spans="1:10" ht="23.25" customHeight="1" x14ac:dyDescent="0.2">
      <c r="A19" s="194" t="s">
        <v>98</v>
      </c>
      <c r="B19" s="195" t="s">
        <v>26</v>
      </c>
      <c r="C19" s="56"/>
      <c r="D19" s="57"/>
      <c r="E19" s="80">
        <f>SUMIF(F49:F65,A19,G49:G65)</f>
        <v>0</v>
      </c>
      <c r="F19" s="81"/>
      <c r="G19" s="80">
        <f>SUMIF(F49:F65,A19,H49:H65)</f>
        <v>0</v>
      </c>
      <c r="H19" s="81"/>
      <c r="I19" s="80">
        <f>SUMIF(F49:F65,A19,I49:I65)</f>
        <v>0</v>
      </c>
      <c r="J19" s="82"/>
    </row>
    <row r="20" spans="1:10" ht="23.25" customHeight="1" x14ac:dyDescent="0.2">
      <c r="A20" s="194" t="s">
        <v>99</v>
      </c>
      <c r="B20" s="195" t="s">
        <v>27</v>
      </c>
      <c r="C20" s="56"/>
      <c r="D20" s="57"/>
      <c r="E20" s="80">
        <f>SUMIF(F49:F65,A20,G49:G65)</f>
        <v>0</v>
      </c>
      <c r="F20" s="81"/>
      <c r="G20" s="80">
        <f>SUMIF(F49:F65,A20,H49:H65)</f>
        <v>0</v>
      </c>
      <c r="H20" s="81"/>
      <c r="I20" s="80">
        <f>SUMIF(F49:F65,A20,I49:I65)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>
        <f>SUM(E16:F20)</f>
        <v>0</v>
      </c>
      <c r="F21" s="97"/>
      <c r="G21" s="89">
        <f>SUM(G16:H20)</f>
        <v>0</v>
      </c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45993</v>
      </c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52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52" ht="25.5" hidden="1" customHeight="1" x14ac:dyDescent="0.2">
      <c r="A39" s="130">
        <v>1</v>
      </c>
      <c r="B39" s="136" t="s">
        <v>57</v>
      </c>
      <c r="C39" s="137" t="s">
        <v>47</v>
      </c>
      <c r="D39" s="138"/>
      <c r="E39" s="138"/>
      <c r="F39" s="146">
        <f>'Rozpočet Pol'!AC160</f>
        <v>0</v>
      </c>
      <c r="G39" s="147">
        <f>'Rozpočet Pol'!AD160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52" ht="25.5" hidden="1" customHeight="1" x14ac:dyDescent="0.2">
      <c r="A40" s="130"/>
      <c r="B40" s="140" t="s">
        <v>58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2" spans="1:52" x14ac:dyDescent="0.2">
      <c r="B42" t="s">
        <v>60</v>
      </c>
    </row>
    <row r="43" spans="1:52" ht="38.25" x14ac:dyDescent="0.2">
      <c r="B43" s="161" t="s">
        <v>61</v>
      </c>
      <c r="C43" s="161"/>
      <c r="D43" s="161"/>
      <c r="E43" s="161"/>
      <c r="F43" s="161"/>
      <c r="G43" s="161"/>
      <c r="H43" s="161"/>
      <c r="I43" s="161"/>
      <c r="J43" s="161"/>
      <c r="AZ43" s="160" t="str">
        <f>B43</f>
        <v>V rozpočtu uvedené názvy materiálů, výrobků a systémů jsou projektem navrženým standardem (vzorem), který může být zhotovitelem stavby zaměněn za předpokladu dodržení, případně zlepšení veškerých technických vlastností.</v>
      </c>
    </row>
    <row r="46" spans="1:52" ht="15.75" x14ac:dyDescent="0.25">
      <c r="B46" s="162" t="s">
        <v>62</v>
      </c>
    </row>
    <row r="48" spans="1:52" ht="25.5" customHeight="1" x14ac:dyDescent="0.2">
      <c r="A48" s="163"/>
      <c r="B48" s="169" t="s">
        <v>16</v>
      </c>
      <c r="C48" s="169" t="s">
        <v>5</v>
      </c>
      <c r="D48" s="170"/>
      <c r="E48" s="170"/>
      <c r="F48" s="173" t="s">
        <v>63</v>
      </c>
      <c r="G48" s="173" t="s">
        <v>29</v>
      </c>
      <c r="H48" s="173" t="s">
        <v>30</v>
      </c>
      <c r="I48" s="174" t="s">
        <v>28</v>
      </c>
      <c r="J48" s="174"/>
    </row>
    <row r="49" spans="1:10" ht="25.5" customHeight="1" x14ac:dyDescent="0.2">
      <c r="A49" s="164"/>
      <c r="B49" s="175" t="s">
        <v>64</v>
      </c>
      <c r="C49" s="176" t="s">
        <v>65</v>
      </c>
      <c r="D49" s="177"/>
      <c r="E49" s="177"/>
      <c r="F49" s="181" t="s">
        <v>23</v>
      </c>
      <c r="G49" s="182">
        <f>'Rozpočet Pol'!I8</f>
        <v>0</v>
      </c>
      <c r="H49" s="182">
        <f>'Rozpočet Pol'!K8</f>
        <v>0</v>
      </c>
      <c r="I49" s="183">
        <f>G49+H49</f>
        <v>0</v>
      </c>
      <c r="J49" s="183"/>
    </row>
    <row r="50" spans="1:10" ht="25.5" customHeight="1" x14ac:dyDescent="0.2">
      <c r="A50" s="164"/>
      <c r="B50" s="167" t="s">
        <v>66</v>
      </c>
      <c r="C50" s="166" t="s">
        <v>67</v>
      </c>
      <c r="D50" s="168"/>
      <c r="E50" s="168"/>
      <c r="F50" s="184" t="s">
        <v>23</v>
      </c>
      <c r="G50" s="185">
        <f>'Rozpočet Pol'!I14</f>
        <v>0</v>
      </c>
      <c r="H50" s="185">
        <f>'Rozpočet Pol'!K14</f>
        <v>0</v>
      </c>
      <c r="I50" s="186">
        <f>G50+H50</f>
        <v>0</v>
      </c>
      <c r="J50" s="186"/>
    </row>
    <row r="51" spans="1:10" ht="25.5" customHeight="1" x14ac:dyDescent="0.2">
      <c r="A51" s="164"/>
      <c r="B51" s="167" t="s">
        <v>68</v>
      </c>
      <c r="C51" s="166" t="s">
        <v>69</v>
      </c>
      <c r="D51" s="168"/>
      <c r="E51" s="168"/>
      <c r="F51" s="184" t="s">
        <v>23</v>
      </c>
      <c r="G51" s="185">
        <f>'Rozpočet Pol'!I18</f>
        <v>0</v>
      </c>
      <c r="H51" s="185">
        <f>'Rozpočet Pol'!K18</f>
        <v>0</v>
      </c>
      <c r="I51" s="186">
        <f>G51+H51</f>
        <v>0</v>
      </c>
      <c r="J51" s="186"/>
    </row>
    <row r="52" spans="1:10" ht="25.5" customHeight="1" x14ac:dyDescent="0.2">
      <c r="A52" s="164"/>
      <c r="B52" s="167" t="s">
        <v>70</v>
      </c>
      <c r="C52" s="166" t="s">
        <v>71</v>
      </c>
      <c r="D52" s="168"/>
      <c r="E52" s="168"/>
      <c r="F52" s="184" t="s">
        <v>23</v>
      </c>
      <c r="G52" s="185">
        <f>'Rozpočet Pol'!I23</f>
        <v>0</v>
      </c>
      <c r="H52" s="185">
        <f>'Rozpočet Pol'!K23</f>
        <v>0</v>
      </c>
      <c r="I52" s="186">
        <f>G52+H52</f>
        <v>0</v>
      </c>
      <c r="J52" s="186"/>
    </row>
    <row r="53" spans="1:10" ht="25.5" customHeight="1" x14ac:dyDescent="0.2">
      <c r="A53" s="164"/>
      <c r="B53" s="167" t="s">
        <v>72</v>
      </c>
      <c r="C53" s="166" t="s">
        <v>73</v>
      </c>
      <c r="D53" s="168"/>
      <c r="E53" s="168"/>
      <c r="F53" s="184" t="s">
        <v>23</v>
      </c>
      <c r="G53" s="185">
        <f>'Rozpočet Pol'!I60</f>
        <v>0</v>
      </c>
      <c r="H53" s="185">
        <f>'Rozpočet Pol'!K60</f>
        <v>0</v>
      </c>
      <c r="I53" s="186">
        <f>G53+H53</f>
        <v>0</v>
      </c>
      <c r="J53" s="186"/>
    </row>
    <row r="54" spans="1:10" ht="25.5" customHeight="1" x14ac:dyDescent="0.2">
      <c r="A54" s="164"/>
      <c r="B54" s="167" t="s">
        <v>74</v>
      </c>
      <c r="C54" s="166" t="s">
        <v>75</v>
      </c>
      <c r="D54" s="168"/>
      <c r="E54" s="168"/>
      <c r="F54" s="184" t="s">
        <v>23</v>
      </c>
      <c r="G54" s="185">
        <f>'Rozpočet Pol'!I64</f>
        <v>0</v>
      </c>
      <c r="H54" s="185">
        <f>'Rozpočet Pol'!K64</f>
        <v>0</v>
      </c>
      <c r="I54" s="186">
        <f>G54+H54</f>
        <v>0</v>
      </c>
      <c r="J54" s="186"/>
    </row>
    <row r="55" spans="1:10" ht="25.5" customHeight="1" x14ac:dyDescent="0.2">
      <c r="A55" s="164"/>
      <c r="B55" s="167" t="s">
        <v>76</v>
      </c>
      <c r="C55" s="166" t="s">
        <v>77</v>
      </c>
      <c r="D55" s="168"/>
      <c r="E55" s="168"/>
      <c r="F55" s="184" t="s">
        <v>23</v>
      </c>
      <c r="G55" s="185">
        <f>'Rozpočet Pol'!I93</f>
        <v>0</v>
      </c>
      <c r="H55" s="185">
        <f>'Rozpočet Pol'!K93</f>
        <v>0</v>
      </c>
      <c r="I55" s="186">
        <f>G55+H55</f>
        <v>0</v>
      </c>
      <c r="J55" s="186"/>
    </row>
    <row r="56" spans="1:10" ht="25.5" customHeight="1" x14ac:dyDescent="0.2">
      <c r="A56" s="164"/>
      <c r="B56" s="167" t="s">
        <v>78</v>
      </c>
      <c r="C56" s="166" t="s">
        <v>79</v>
      </c>
      <c r="D56" s="168"/>
      <c r="E56" s="168"/>
      <c r="F56" s="184" t="s">
        <v>23</v>
      </c>
      <c r="G56" s="185">
        <f>'Rozpočet Pol'!I98</f>
        <v>0</v>
      </c>
      <c r="H56" s="185">
        <f>'Rozpočet Pol'!K98</f>
        <v>0</v>
      </c>
      <c r="I56" s="186">
        <f>G56+H56</f>
        <v>0</v>
      </c>
      <c r="J56" s="186"/>
    </row>
    <row r="57" spans="1:10" ht="25.5" customHeight="1" x14ac:dyDescent="0.2">
      <c r="A57" s="164"/>
      <c r="B57" s="167" t="s">
        <v>80</v>
      </c>
      <c r="C57" s="166" t="s">
        <v>81</v>
      </c>
      <c r="D57" s="168"/>
      <c r="E57" s="168"/>
      <c r="F57" s="184" t="s">
        <v>23</v>
      </c>
      <c r="G57" s="185">
        <f>'Rozpočet Pol'!I106</f>
        <v>0</v>
      </c>
      <c r="H57" s="185">
        <f>'Rozpočet Pol'!K106</f>
        <v>0</v>
      </c>
      <c r="I57" s="186">
        <f>G57+H57</f>
        <v>0</v>
      </c>
      <c r="J57" s="186"/>
    </row>
    <row r="58" spans="1:10" ht="25.5" customHeight="1" x14ac:dyDescent="0.2">
      <c r="A58" s="164"/>
      <c r="B58" s="167" t="s">
        <v>82</v>
      </c>
      <c r="C58" s="166" t="s">
        <v>83</v>
      </c>
      <c r="D58" s="168"/>
      <c r="E58" s="168"/>
      <c r="F58" s="184" t="s">
        <v>24</v>
      </c>
      <c r="G58" s="185">
        <f>'Rozpočet Pol'!I109</f>
        <v>0</v>
      </c>
      <c r="H58" s="185">
        <f>'Rozpočet Pol'!K109</f>
        <v>0</v>
      </c>
      <c r="I58" s="186">
        <f>G58+H58</f>
        <v>0</v>
      </c>
      <c r="J58" s="186"/>
    </row>
    <row r="59" spans="1:10" ht="25.5" customHeight="1" x14ac:dyDescent="0.2">
      <c r="A59" s="164"/>
      <c r="B59" s="167" t="s">
        <v>84</v>
      </c>
      <c r="C59" s="166" t="s">
        <v>85</v>
      </c>
      <c r="D59" s="168"/>
      <c r="E59" s="168"/>
      <c r="F59" s="184" t="s">
        <v>24</v>
      </c>
      <c r="G59" s="185">
        <f>'Rozpočet Pol'!I113</f>
        <v>0</v>
      </c>
      <c r="H59" s="185">
        <f>'Rozpočet Pol'!K113</f>
        <v>0</v>
      </c>
      <c r="I59" s="186">
        <f>G59+H59</f>
        <v>0</v>
      </c>
      <c r="J59" s="186"/>
    </row>
    <row r="60" spans="1:10" ht="25.5" customHeight="1" x14ac:dyDescent="0.2">
      <c r="A60" s="164"/>
      <c r="B60" s="167" t="s">
        <v>86</v>
      </c>
      <c r="C60" s="166" t="s">
        <v>87</v>
      </c>
      <c r="D60" s="168"/>
      <c r="E60" s="168"/>
      <c r="F60" s="184" t="s">
        <v>24</v>
      </c>
      <c r="G60" s="185">
        <f>'Rozpočet Pol'!I120</f>
        <v>0</v>
      </c>
      <c r="H60" s="185">
        <f>'Rozpočet Pol'!K120</f>
        <v>0</v>
      </c>
      <c r="I60" s="186">
        <f>G60+H60</f>
        <v>0</v>
      </c>
      <c r="J60" s="186"/>
    </row>
    <row r="61" spans="1:10" ht="25.5" customHeight="1" x14ac:dyDescent="0.2">
      <c r="A61" s="164"/>
      <c r="B61" s="167" t="s">
        <v>88</v>
      </c>
      <c r="C61" s="166" t="s">
        <v>89</v>
      </c>
      <c r="D61" s="168"/>
      <c r="E61" s="168"/>
      <c r="F61" s="184" t="s">
        <v>24</v>
      </c>
      <c r="G61" s="185">
        <f>'Rozpočet Pol'!I123</f>
        <v>0</v>
      </c>
      <c r="H61" s="185">
        <f>'Rozpočet Pol'!K123</f>
        <v>0</v>
      </c>
      <c r="I61" s="186">
        <f>G61+H61</f>
        <v>0</v>
      </c>
      <c r="J61" s="186"/>
    </row>
    <row r="62" spans="1:10" ht="25.5" customHeight="1" x14ac:dyDescent="0.2">
      <c r="A62" s="164"/>
      <c r="B62" s="167" t="s">
        <v>90</v>
      </c>
      <c r="C62" s="166" t="s">
        <v>91</v>
      </c>
      <c r="D62" s="168"/>
      <c r="E62" s="168"/>
      <c r="F62" s="184" t="s">
        <v>24</v>
      </c>
      <c r="G62" s="185">
        <f>'Rozpočet Pol'!I133</f>
        <v>0</v>
      </c>
      <c r="H62" s="185">
        <f>'Rozpočet Pol'!K133</f>
        <v>0</v>
      </c>
      <c r="I62" s="186">
        <f>G62+H62</f>
        <v>0</v>
      </c>
      <c r="J62" s="186"/>
    </row>
    <row r="63" spans="1:10" ht="25.5" customHeight="1" x14ac:dyDescent="0.2">
      <c r="A63" s="164"/>
      <c r="B63" s="167" t="s">
        <v>92</v>
      </c>
      <c r="C63" s="166" t="s">
        <v>93</v>
      </c>
      <c r="D63" s="168"/>
      <c r="E63" s="168"/>
      <c r="F63" s="184" t="s">
        <v>24</v>
      </c>
      <c r="G63" s="185">
        <f>'Rozpočet Pol'!I140</f>
        <v>0</v>
      </c>
      <c r="H63" s="185">
        <f>'Rozpočet Pol'!K140</f>
        <v>0</v>
      </c>
      <c r="I63" s="186">
        <f>G63+H63</f>
        <v>0</v>
      </c>
      <c r="J63" s="186"/>
    </row>
    <row r="64" spans="1:10" ht="25.5" customHeight="1" x14ac:dyDescent="0.2">
      <c r="A64" s="164"/>
      <c r="B64" s="167" t="s">
        <v>94</v>
      </c>
      <c r="C64" s="166" t="s">
        <v>95</v>
      </c>
      <c r="D64" s="168"/>
      <c r="E64" s="168"/>
      <c r="F64" s="184" t="s">
        <v>24</v>
      </c>
      <c r="G64" s="185">
        <f>'Rozpočet Pol'!I152</f>
        <v>0</v>
      </c>
      <c r="H64" s="185">
        <f>'Rozpočet Pol'!K152</f>
        <v>0</v>
      </c>
      <c r="I64" s="186">
        <f>G64+H64</f>
        <v>0</v>
      </c>
      <c r="J64" s="186"/>
    </row>
    <row r="65" spans="1:10" ht="25.5" customHeight="1" x14ac:dyDescent="0.2">
      <c r="A65" s="164"/>
      <c r="B65" s="178" t="s">
        <v>96</v>
      </c>
      <c r="C65" s="179" t="s">
        <v>97</v>
      </c>
      <c r="D65" s="180"/>
      <c r="E65" s="180"/>
      <c r="F65" s="187" t="s">
        <v>24</v>
      </c>
      <c r="G65" s="188">
        <f>'Rozpočet Pol'!I156</f>
        <v>0</v>
      </c>
      <c r="H65" s="188">
        <f>'Rozpočet Pol'!K156</f>
        <v>0</v>
      </c>
      <c r="I65" s="189">
        <f>G65+H65</f>
        <v>0</v>
      </c>
      <c r="J65" s="189"/>
    </row>
    <row r="66" spans="1:10" ht="25.5" customHeight="1" x14ac:dyDescent="0.2">
      <c r="A66" s="165"/>
      <c r="B66" s="171" t="s">
        <v>1</v>
      </c>
      <c r="C66" s="171"/>
      <c r="D66" s="172"/>
      <c r="E66" s="172"/>
      <c r="F66" s="190"/>
      <c r="G66" s="191">
        <f>SUM(G49:G65)</f>
        <v>0</v>
      </c>
      <c r="H66" s="191">
        <f>SUM(H49:H65)</f>
        <v>0</v>
      </c>
      <c r="I66" s="192">
        <f>SUM(I49:I65)</f>
        <v>0</v>
      </c>
      <c r="J66" s="192"/>
    </row>
    <row r="67" spans="1:10" x14ac:dyDescent="0.2">
      <c r="F67" s="193"/>
      <c r="G67" s="129"/>
      <c r="H67" s="193"/>
      <c r="I67" s="129"/>
      <c r="J67" s="129"/>
    </row>
    <row r="68" spans="1:10" x14ac:dyDescent="0.2">
      <c r="F68" s="193"/>
      <c r="G68" s="129"/>
      <c r="H68" s="193"/>
      <c r="I68" s="129"/>
      <c r="J68" s="129"/>
    </row>
    <row r="69" spans="1:10" x14ac:dyDescent="0.2">
      <c r="F69" s="193"/>
      <c r="G69" s="129"/>
      <c r="H69" s="193"/>
      <c r="I69" s="129"/>
      <c r="J69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6">
    <mergeCell ref="I65:J65"/>
    <mergeCell ref="C65:E65"/>
    <mergeCell ref="I66:J66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D3:J3"/>
    <mergeCell ref="C39:E39"/>
    <mergeCell ref="B40:E40"/>
    <mergeCell ref="B43:J43"/>
    <mergeCell ref="I48:J48"/>
    <mergeCell ref="I49:J49"/>
    <mergeCell ref="C49:E49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7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101</v>
      </c>
    </row>
    <row r="2" spans="1:60" ht="24.95" customHeight="1" x14ac:dyDescent="0.2">
      <c r="A2" s="203" t="s">
        <v>100</v>
      </c>
      <c r="B2" s="197"/>
      <c r="C2" s="198" t="s">
        <v>47</v>
      </c>
      <c r="D2" s="199"/>
      <c r="E2" s="199"/>
      <c r="F2" s="199"/>
      <c r="G2" s="205"/>
      <c r="AE2" t="s">
        <v>102</v>
      </c>
    </row>
    <row r="3" spans="1:60" ht="24.95" customHeight="1" x14ac:dyDescent="0.2">
      <c r="A3" s="204" t="s">
        <v>7</v>
      </c>
      <c r="B3" s="202"/>
      <c r="C3" s="200" t="s">
        <v>43</v>
      </c>
      <c r="D3" s="201"/>
      <c r="E3" s="201"/>
      <c r="F3" s="201"/>
      <c r="G3" s="206"/>
      <c r="AE3" t="s">
        <v>103</v>
      </c>
    </row>
    <row r="4" spans="1:60" ht="24.95" hidden="1" customHeight="1" x14ac:dyDescent="0.2">
      <c r="A4" s="204" t="s">
        <v>8</v>
      </c>
      <c r="B4" s="202"/>
      <c r="C4" s="200"/>
      <c r="D4" s="201"/>
      <c r="E4" s="201"/>
      <c r="F4" s="201"/>
      <c r="G4" s="206"/>
      <c r="AE4" t="s">
        <v>104</v>
      </c>
    </row>
    <row r="5" spans="1:60" hidden="1" x14ac:dyDescent="0.2">
      <c r="A5" s="207" t="s">
        <v>105</v>
      </c>
      <c r="B5" s="208"/>
      <c r="C5" s="209"/>
      <c r="D5" s="210"/>
      <c r="E5" s="210"/>
      <c r="F5" s="210"/>
      <c r="G5" s="211"/>
      <c r="AE5" t="s">
        <v>106</v>
      </c>
    </row>
    <row r="7" spans="1:60" ht="38.25" x14ac:dyDescent="0.2">
      <c r="A7" s="217" t="s">
        <v>107</v>
      </c>
      <c r="B7" s="218" t="s">
        <v>108</v>
      </c>
      <c r="C7" s="218" t="s">
        <v>109</v>
      </c>
      <c r="D7" s="217" t="s">
        <v>110</v>
      </c>
      <c r="E7" s="217" t="s">
        <v>111</v>
      </c>
      <c r="F7" s="212" t="s">
        <v>112</v>
      </c>
      <c r="G7" s="238" t="s">
        <v>28</v>
      </c>
      <c r="H7" s="239" t="s">
        <v>29</v>
      </c>
      <c r="I7" s="239" t="s">
        <v>113</v>
      </c>
      <c r="J7" s="239" t="s">
        <v>30</v>
      </c>
      <c r="K7" s="239" t="s">
        <v>114</v>
      </c>
      <c r="L7" s="239" t="s">
        <v>115</v>
      </c>
      <c r="M7" s="239" t="s">
        <v>116</v>
      </c>
      <c r="N7" s="239" t="s">
        <v>117</v>
      </c>
      <c r="O7" s="239" t="s">
        <v>118</v>
      </c>
      <c r="P7" s="239" t="s">
        <v>119</v>
      </c>
      <c r="Q7" s="239" t="s">
        <v>120</v>
      </c>
      <c r="R7" s="239" t="s">
        <v>121</v>
      </c>
      <c r="S7" s="239" t="s">
        <v>122</v>
      </c>
      <c r="T7" s="239" t="s">
        <v>123</v>
      </c>
      <c r="U7" s="220" t="s">
        <v>124</v>
      </c>
    </row>
    <row r="8" spans="1:60" x14ac:dyDescent="0.2">
      <c r="A8" s="240" t="s">
        <v>125</v>
      </c>
      <c r="B8" s="241" t="s">
        <v>64</v>
      </c>
      <c r="C8" s="242" t="s">
        <v>65</v>
      </c>
      <c r="D8" s="219"/>
      <c r="E8" s="243"/>
      <c r="F8" s="244"/>
      <c r="G8" s="244">
        <f>SUMIF(AE9:AE13,"&lt;&gt;NOR",G9:G13)</f>
        <v>0</v>
      </c>
      <c r="H8" s="244"/>
      <c r="I8" s="244">
        <f>SUM(I9:I13)</f>
        <v>0</v>
      </c>
      <c r="J8" s="244"/>
      <c r="K8" s="244">
        <f>SUM(K9:K13)</f>
        <v>0</v>
      </c>
      <c r="L8" s="244"/>
      <c r="M8" s="244">
        <f>SUM(M9:M13)</f>
        <v>0</v>
      </c>
      <c r="N8" s="219"/>
      <c r="O8" s="219">
        <f>SUM(O9:O13)</f>
        <v>0</v>
      </c>
      <c r="P8" s="219"/>
      <c r="Q8" s="219">
        <f>SUM(Q9:Q13)</f>
        <v>0</v>
      </c>
      <c r="R8" s="219"/>
      <c r="S8" s="219"/>
      <c r="T8" s="240"/>
      <c r="U8" s="219">
        <f>SUM(U9:U13)</f>
        <v>6.5</v>
      </c>
      <c r="AE8" t="s">
        <v>126</v>
      </c>
    </row>
    <row r="9" spans="1:60" outlineLevel="1" x14ac:dyDescent="0.2">
      <c r="A9" s="214">
        <v>1</v>
      </c>
      <c r="B9" s="221" t="s">
        <v>127</v>
      </c>
      <c r="C9" s="266" t="s">
        <v>128</v>
      </c>
      <c r="D9" s="223" t="s">
        <v>129</v>
      </c>
      <c r="E9" s="229">
        <v>10.199999999999999</v>
      </c>
      <c r="F9" s="233">
        <f>H9+J9</f>
        <v>0</v>
      </c>
      <c r="G9" s="233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23">
        <v>0</v>
      </c>
      <c r="O9" s="223">
        <f>ROUND(E9*N9,5)</f>
        <v>0</v>
      </c>
      <c r="P9" s="223">
        <v>0</v>
      </c>
      <c r="Q9" s="223">
        <f>ROUND(E9*P9,5)</f>
        <v>0</v>
      </c>
      <c r="R9" s="223"/>
      <c r="S9" s="223"/>
      <c r="T9" s="224">
        <v>0.626</v>
      </c>
      <c r="U9" s="223">
        <f>ROUND(E9*T9,2)</f>
        <v>6.39</v>
      </c>
      <c r="V9" s="213"/>
      <c r="W9" s="213"/>
      <c r="X9" s="213"/>
      <c r="Y9" s="213"/>
      <c r="Z9" s="213"/>
      <c r="AA9" s="213"/>
      <c r="AB9" s="213"/>
      <c r="AC9" s="213"/>
      <c r="AD9" s="213"/>
      <c r="AE9" s="213" t="s">
        <v>130</v>
      </c>
      <c r="AF9" s="213"/>
      <c r="AG9" s="213"/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14">
        <v>2</v>
      </c>
      <c r="B10" s="221" t="s">
        <v>131</v>
      </c>
      <c r="C10" s="266" t="s">
        <v>132</v>
      </c>
      <c r="D10" s="223" t="s">
        <v>129</v>
      </c>
      <c r="E10" s="229">
        <v>10.199999999999999</v>
      </c>
      <c r="F10" s="233">
        <f>H10+J10</f>
        <v>0</v>
      </c>
      <c r="G10" s="233">
        <f>ROUND(E10*F10,2)</f>
        <v>0</v>
      </c>
      <c r="H10" s="234"/>
      <c r="I10" s="233">
        <f>ROUND(E10*H10,2)</f>
        <v>0</v>
      </c>
      <c r="J10" s="234"/>
      <c r="K10" s="233">
        <f>ROUND(E10*J10,2)</f>
        <v>0</v>
      </c>
      <c r="L10" s="233">
        <v>21</v>
      </c>
      <c r="M10" s="233">
        <f>G10*(1+L10/100)</f>
        <v>0</v>
      </c>
      <c r="N10" s="223">
        <v>0</v>
      </c>
      <c r="O10" s="223">
        <f>ROUND(E10*N10,5)</f>
        <v>0</v>
      </c>
      <c r="P10" s="223">
        <v>0</v>
      </c>
      <c r="Q10" s="223">
        <f>ROUND(E10*P10,5)</f>
        <v>0</v>
      </c>
      <c r="R10" s="223"/>
      <c r="S10" s="223"/>
      <c r="T10" s="224">
        <v>1.0999999999999999E-2</v>
      </c>
      <c r="U10" s="223">
        <f>ROUND(E10*T10,2)</f>
        <v>0.11</v>
      </c>
      <c r="V10" s="213"/>
      <c r="W10" s="213"/>
      <c r="X10" s="213"/>
      <c r="Y10" s="213"/>
      <c r="Z10" s="213"/>
      <c r="AA10" s="213"/>
      <c r="AB10" s="213"/>
      <c r="AC10" s="213"/>
      <c r="AD10" s="213"/>
      <c r="AE10" s="213" t="s">
        <v>130</v>
      </c>
      <c r="AF10" s="213"/>
      <c r="AG10" s="213"/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14">
        <v>3</v>
      </c>
      <c r="B11" s="221" t="s">
        <v>133</v>
      </c>
      <c r="C11" s="266" t="s">
        <v>134</v>
      </c>
      <c r="D11" s="223" t="s">
        <v>129</v>
      </c>
      <c r="E11" s="229">
        <v>102</v>
      </c>
      <c r="F11" s="233">
        <f>H11+J11</f>
        <v>0</v>
      </c>
      <c r="G11" s="233">
        <f>ROUND(E11*F11,2)</f>
        <v>0</v>
      </c>
      <c r="H11" s="234"/>
      <c r="I11" s="233">
        <f>ROUND(E11*H11,2)</f>
        <v>0</v>
      </c>
      <c r="J11" s="234"/>
      <c r="K11" s="233">
        <f>ROUND(E11*J11,2)</f>
        <v>0</v>
      </c>
      <c r="L11" s="233">
        <v>21</v>
      </c>
      <c r="M11" s="233">
        <f>G11*(1+L11/100)</f>
        <v>0</v>
      </c>
      <c r="N11" s="223">
        <v>0</v>
      </c>
      <c r="O11" s="223">
        <f>ROUND(E11*N11,5)</f>
        <v>0</v>
      </c>
      <c r="P11" s="223">
        <v>0</v>
      </c>
      <c r="Q11" s="223">
        <f>ROUND(E11*P11,5)</f>
        <v>0</v>
      </c>
      <c r="R11" s="223"/>
      <c r="S11" s="223"/>
      <c r="T11" s="224">
        <v>0</v>
      </c>
      <c r="U11" s="223">
        <f>ROUND(E11*T11,2)</f>
        <v>0</v>
      </c>
      <c r="V11" s="213"/>
      <c r="W11" s="213"/>
      <c r="X11" s="213"/>
      <c r="Y11" s="213"/>
      <c r="Z11" s="213"/>
      <c r="AA11" s="213"/>
      <c r="AB11" s="213"/>
      <c r="AC11" s="213"/>
      <c r="AD11" s="213"/>
      <c r="AE11" s="213" t="s">
        <v>130</v>
      </c>
      <c r="AF11" s="213"/>
      <c r="AG11" s="213"/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14"/>
      <c r="B12" s="221"/>
      <c r="C12" s="267" t="s">
        <v>135</v>
      </c>
      <c r="D12" s="225"/>
      <c r="E12" s="230">
        <v>102</v>
      </c>
      <c r="F12" s="233"/>
      <c r="G12" s="233"/>
      <c r="H12" s="233"/>
      <c r="I12" s="233"/>
      <c r="J12" s="233"/>
      <c r="K12" s="233"/>
      <c r="L12" s="233"/>
      <c r="M12" s="233"/>
      <c r="N12" s="223"/>
      <c r="O12" s="223"/>
      <c r="P12" s="223"/>
      <c r="Q12" s="223"/>
      <c r="R12" s="223"/>
      <c r="S12" s="223"/>
      <c r="T12" s="224"/>
      <c r="U12" s="223"/>
      <c r="V12" s="213"/>
      <c r="W12" s="213"/>
      <c r="X12" s="213"/>
      <c r="Y12" s="213"/>
      <c r="Z12" s="213"/>
      <c r="AA12" s="213"/>
      <c r="AB12" s="213"/>
      <c r="AC12" s="213"/>
      <c r="AD12" s="213"/>
      <c r="AE12" s="213" t="s">
        <v>136</v>
      </c>
      <c r="AF12" s="213">
        <v>0</v>
      </c>
      <c r="AG12" s="213"/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14">
        <v>4</v>
      </c>
      <c r="B13" s="221" t="s">
        <v>137</v>
      </c>
      <c r="C13" s="266" t="s">
        <v>138</v>
      </c>
      <c r="D13" s="223" t="s">
        <v>129</v>
      </c>
      <c r="E13" s="229">
        <v>10.199999999999999</v>
      </c>
      <c r="F13" s="233">
        <f>H13+J13</f>
        <v>0</v>
      </c>
      <c r="G13" s="233">
        <f>ROUND(E13*F13,2)</f>
        <v>0</v>
      </c>
      <c r="H13" s="234"/>
      <c r="I13" s="233">
        <f>ROUND(E13*H13,2)</f>
        <v>0</v>
      </c>
      <c r="J13" s="234"/>
      <c r="K13" s="233">
        <f>ROUND(E13*J13,2)</f>
        <v>0</v>
      </c>
      <c r="L13" s="233">
        <v>21</v>
      </c>
      <c r="M13" s="233">
        <f>G13*(1+L13/100)</f>
        <v>0</v>
      </c>
      <c r="N13" s="223">
        <v>0</v>
      </c>
      <c r="O13" s="223">
        <f>ROUND(E13*N13,5)</f>
        <v>0</v>
      </c>
      <c r="P13" s="223">
        <v>0</v>
      </c>
      <c r="Q13" s="223">
        <f>ROUND(E13*P13,5)</f>
        <v>0</v>
      </c>
      <c r="R13" s="223"/>
      <c r="S13" s="223"/>
      <c r="T13" s="224">
        <v>0</v>
      </c>
      <c r="U13" s="223">
        <f>ROUND(E13*T13,2)</f>
        <v>0</v>
      </c>
      <c r="V13" s="213"/>
      <c r="W13" s="213"/>
      <c r="X13" s="213"/>
      <c r="Y13" s="213"/>
      <c r="Z13" s="213"/>
      <c r="AA13" s="213"/>
      <c r="AB13" s="213"/>
      <c r="AC13" s="213"/>
      <c r="AD13" s="213"/>
      <c r="AE13" s="213" t="s">
        <v>130</v>
      </c>
      <c r="AF13" s="213"/>
      <c r="AG13" s="213"/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x14ac:dyDescent="0.2">
      <c r="A14" s="215" t="s">
        <v>125</v>
      </c>
      <c r="B14" s="222" t="s">
        <v>66</v>
      </c>
      <c r="C14" s="268" t="s">
        <v>67</v>
      </c>
      <c r="D14" s="226"/>
      <c r="E14" s="231"/>
      <c r="F14" s="235"/>
      <c r="G14" s="235">
        <f>SUMIF(AE15:AE17,"&lt;&gt;NOR",G15:G17)</f>
        <v>0</v>
      </c>
      <c r="H14" s="235"/>
      <c r="I14" s="235">
        <f>SUM(I15:I17)</f>
        <v>0</v>
      </c>
      <c r="J14" s="235"/>
      <c r="K14" s="235">
        <f>SUM(K15:K17)</f>
        <v>0</v>
      </c>
      <c r="L14" s="235"/>
      <c r="M14" s="235">
        <f>SUM(M15:M17)</f>
        <v>0</v>
      </c>
      <c r="N14" s="226"/>
      <c r="O14" s="226">
        <f>SUM(O15:O17)</f>
        <v>8.4877600000000015</v>
      </c>
      <c r="P14" s="226"/>
      <c r="Q14" s="226">
        <f>SUM(Q15:Q17)</f>
        <v>0</v>
      </c>
      <c r="R14" s="226"/>
      <c r="S14" s="226"/>
      <c r="T14" s="227"/>
      <c r="U14" s="226">
        <f>SUM(U15:U17)</f>
        <v>90.51</v>
      </c>
      <c r="AE14" t="s">
        <v>126</v>
      </c>
    </row>
    <row r="15" spans="1:60" outlineLevel="1" x14ac:dyDescent="0.2">
      <c r="A15" s="214">
        <v>5</v>
      </c>
      <c r="B15" s="221" t="s">
        <v>139</v>
      </c>
      <c r="C15" s="266" t="s">
        <v>140</v>
      </c>
      <c r="D15" s="223" t="s">
        <v>141</v>
      </c>
      <c r="E15" s="229">
        <v>216.05199999999999</v>
      </c>
      <c r="F15" s="233">
        <f>H15+J15</f>
        <v>0</v>
      </c>
      <c r="G15" s="233">
        <f>ROUND(E15*F15,2)</f>
        <v>0</v>
      </c>
      <c r="H15" s="234"/>
      <c r="I15" s="233">
        <f>ROUND(E15*H15,2)</f>
        <v>0</v>
      </c>
      <c r="J15" s="234"/>
      <c r="K15" s="233">
        <f>ROUND(E15*J15,2)</f>
        <v>0</v>
      </c>
      <c r="L15" s="233">
        <v>21</v>
      </c>
      <c r="M15" s="233">
        <f>G15*(1+L15/100)</f>
        <v>0</v>
      </c>
      <c r="N15" s="223">
        <v>3.7670000000000002E-2</v>
      </c>
      <c r="O15" s="223">
        <f>ROUND(E15*N15,5)</f>
        <v>8.1386800000000008</v>
      </c>
      <c r="P15" s="223">
        <v>0</v>
      </c>
      <c r="Q15" s="223">
        <f>ROUND(E15*P15,5)</f>
        <v>0</v>
      </c>
      <c r="R15" s="223"/>
      <c r="S15" s="223"/>
      <c r="T15" s="224">
        <v>0.41</v>
      </c>
      <c r="U15" s="223">
        <f>ROUND(E15*T15,2)</f>
        <v>88.58</v>
      </c>
      <c r="V15" s="213"/>
      <c r="W15" s="213"/>
      <c r="X15" s="213"/>
      <c r="Y15" s="213"/>
      <c r="Z15" s="213"/>
      <c r="AA15" s="213"/>
      <c r="AB15" s="213"/>
      <c r="AC15" s="213"/>
      <c r="AD15" s="213"/>
      <c r="AE15" s="213" t="s">
        <v>130</v>
      </c>
      <c r="AF15" s="213"/>
      <c r="AG15" s="213"/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14"/>
      <c r="B16" s="221"/>
      <c r="C16" s="267" t="s">
        <v>142</v>
      </c>
      <c r="D16" s="225"/>
      <c r="E16" s="230">
        <v>216.05199999999999</v>
      </c>
      <c r="F16" s="233"/>
      <c r="G16" s="233"/>
      <c r="H16" s="233"/>
      <c r="I16" s="233"/>
      <c r="J16" s="233"/>
      <c r="K16" s="233"/>
      <c r="L16" s="233"/>
      <c r="M16" s="233"/>
      <c r="N16" s="223"/>
      <c r="O16" s="223"/>
      <c r="P16" s="223"/>
      <c r="Q16" s="223"/>
      <c r="R16" s="223"/>
      <c r="S16" s="223"/>
      <c r="T16" s="224"/>
      <c r="U16" s="223"/>
      <c r="V16" s="213"/>
      <c r="W16" s="213"/>
      <c r="X16" s="213"/>
      <c r="Y16" s="213"/>
      <c r="Z16" s="213"/>
      <c r="AA16" s="213"/>
      <c r="AB16" s="213"/>
      <c r="AC16" s="213"/>
      <c r="AD16" s="213"/>
      <c r="AE16" s="213" t="s">
        <v>136</v>
      </c>
      <c r="AF16" s="213">
        <v>0</v>
      </c>
      <c r="AG16" s="213"/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14">
        <v>6</v>
      </c>
      <c r="B17" s="221" t="s">
        <v>143</v>
      </c>
      <c r="C17" s="266" t="s">
        <v>144</v>
      </c>
      <c r="D17" s="223" t="s">
        <v>141</v>
      </c>
      <c r="E17" s="229">
        <v>2</v>
      </c>
      <c r="F17" s="233">
        <f>H17+J17</f>
        <v>0</v>
      </c>
      <c r="G17" s="233">
        <f>ROUND(E17*F17,2)</f>
        <v>0</v>
      </c>
      <c r="H17" s="234"/>
      <c r="I17" s="233">
        <f>ROUND(E17*H17,2)</f>
        <v>0</v>
      </c>
      <c r="J17" s="234"/>
      <c r="K17" s="233">
        <f>ROUND(E17*J17,2)</f>
        <v>0</v>
      </c>
      <c r="L17" s="233">
        <v>21</v>
      </c>
      <c r="M17" s="233">
        <f>G17*(1+L17/100)</f>
        <v>0</v>
      </c>
      <c r="N17" s="223">
        <v>0.17454</v>
      </c>
      <c r="O17" s="223">
        <f>ROUND(E17*N17,5)</f>
        <v>0.34908</v>
      </c>
      <c r="P17" s="223">
        <v>0</v>
      </c>
      <c r="Q17" s="223">
        <f>ROUND(E17*P17,5)</f>
        <v>0</v>
      </c>
      <c r="R17" s="223"/>
      <c r="S17" s="223"/>
      <c r="T17" s="224">
        <v>0.96499999999999997</v>
      </c>
      <c r="U17" s="223">
        <f>ROUND(E17*T17,2)</f>
        <v>1.93</v>
      </c>
      <c r="V17" s="213"/>
      <c r="W17" s="213"/>
      <c r="X17" s="213"/>
      <c r="Y17" s="213"/>
      <c r="Z17" s="213"/>
      <c r="AA17" s="213"/>
      <c r="AB17" s="213"/>
      <c r="AC17" s="213"/>
      <c r="AD17" s="213"/>
      <c r="AE17" s="213" t="s">
        <v>130</v>
      </c>
      <c r="AF17" s="213"/>
      <c r="AG17" s="213"/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x14ac:dyDescent="0.2">
      <c r="A18" s="215" t="s">
        <v>125</v>
      </c>
      <c r="B18" s="222" t="s">
        <v>68</v>
      </c>
      <c r="C18" s="268" t="s">
        <v>69</v>
      </c>
      <c r="D18" s="226"/>
      <c r="E18" s="231"/>
      <c r="F18" s="235"/>
      <c r="G18" s="235">
        <f>SUMIF(AE19:AE22,"&lt;&gt;NOR",G19:G22)</f>
        <v>0</v>
      </c>
      <c r="H18" s="235"/>
      <c r="I18" s="235">
        <f>SUM(I19:I22)</f>
        <v>0</v>
      </c>
      <c r="J18" s="235"/>
      <c r="K18" s="235">
        <f>SUM(K19:K22)</f>
        <v>0</v>
      </c>
      <c r="L18" s="235"/>
      <c r="M18" s="235">
        <f>SUM(M19:M22)</f>
        <v>0</v>
      </c>
      <c r="N18" s="226"/>
      <c r="O18" s="226">
        <f>SUM(O19:O22)</f>
        <v>24.804000000000002</v>
      </c>
      <c r="P18" s="226"/>
      <c r="Q18" s="226">
        <f>SUM(Q19:Q22)</f>
        <v>0</v>
      </c>
      <c r="R18" s="226"/>
      <c r="S18" s="226"/>
      <c r="T18" s="227"/>
      <c r="U18" s="226">
        <f>SUM(U19:U22)</f>
        <v>150.83000000000001</v>
      </c>
      <c r="AE18" t="s">
        <v>126</v>
      </c>
    </row>
    <row r="19" spans="1:60" outlineLevel="1" x14ac:dyDescent="0.2">
      <c r="A19" s="214">
        <v>7</v>
      </c>
      <c r="B19" s="221" t="s">
        <v>145</v>
      </c>
      <c r="C19" s="266" t="s">
        <v>146</v>
      </c>
      <c r="D19" s="223" t="s">
        <v>129</v>
      </c>
      <c r="E19" s="229">
        <v>9.25</v>
      </c>
      <c r="F19" s="233">
        <f>H19+J19</f>
        <v>0</v>
      </c>
      <c r="G19" s="233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23">
        <v>2.5251100000000002</v>
      </c>
      <c r="O19" s="223">
        <f>ROUND(E19*N19,5)</f>
        <v>23.35727</v>
      </c>
      <c r="P19" s="223">
        <v>0</v>
      </c>
      <c r="Q19" s="223">
        <f>ROUND(E19*P19,5)</f>
        <v>0</v>
      </c>
      <c r="R19" s="223"/>
      <c r="S19" s="223"/>
      <c r="T19" s="224">
        <v>1.448</v>
      </c>
      <c r="U19" s="223">
        <f>ROUND(E19*T19,2)</f>
        <v>13.39</v>
      </c>
      <c r="V19" s="213"/>
      <c r="W19" s="213"/>
      <c r="X19" s="213"/>
      <c r="Y19" s="213"/>
      <c r="Z19" s="213"/>
      <c r="AA19" s="213"/>
      <c r="AB19" s="213"/>
      <c r="AC19" s="213"/>
      <c r="AD19" s="213"/>
      <c r="AE19" s="213" t="s">
        <v>130</v>
      </c>
      <c r="AF19" s="213"/>
      <c r="AG19" s="213"/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14">
        <v>8</v>
      </c>
      <c r="B20" s="221" t="s">
        <v>147</v>
      </c>
      <c r="C20" s="266" t="s">
        <v>148</v>
      </c>
      <c r="D20" s="223" t="s">
        <v>141</v>
      </c>
      <c r="E20" s="229">
        <v>120</v>
      </c>
      <c r="F20" s="233">
        <f>H20+J20</f>
        <v>0</v>
      </c>
      <c r="G20" s="233">
        <f>ROUND(E20*F20,2)</f>
        <v>0</v>
      </c>
      <c r="H20" s="234"/>
      <c r="I20" s="233">
        <f>ROUND(E20*H20,2)</f>
        <v>0</v>
      </c>
      <c r="J20" s="234"/>
      <c r="K20" s="233">
        <f>ROUND(E20*J20,2)</f>
        <v>0</v>
      </c>
      <c r="L20" s="233">
        <v>21</v>
      </c>
      <c r="M20" s="233">
        <f>G20*(1+L20/100)</f>
        <v>0</v>
      </c>
      <c r="N20" s="223">
        <v>7.8200000000000006E-3</v>
      </c>
      <c r="O20" s="223">
        <f>ROUND(E20*N20,5)</f>
        <v>0.93840000000000001</v>
      </c>
      <c r="P20" s="223">
        <v>0</v>
      </c>
      <c r="Q20" s="223">
        <f>ROUND(E20*P20,5)</f>
        <v>0</v>
      </c>
      <c r="R20" s="223"/>
      <c r="S20" s="223"/>
      <c r="T20" s="224">
        <v>0.79</v>
      </c>
      <c r="U20" s="223">
        <f>ROUND(E20*T20,2)</f>
        <v>94.8</v>
      </c>
      <c r="V20" s="213"/>
      <c r="W20" s="213"/>
      <c r="X20" s="213"/>
      <c r="Y20" s="213"/>
      <c r="Z20" s="213"/>
      <c r="AA20" s="213"/>
      <c r="AB20" s="213"/>
      <c r="AC20" s="213"/>
      <c r="AD20" s="213"/>
      <c r="AE20" s="213" t="s">
        <v>130</v>
      </c>
      <c r="AF20" s="213"/>
      <c r="AG20" s="213"/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14">
        <v>9</v>
      </c>
      <c r="B21" s="221" t="s">
        <v>149</v>
      </c>
      <c r="C21" s="266" t="s">
        <v>150</v>
      </c>
      <c r="D21" s="223" t="s">
        <v>141</v>
      </c>
      <c r="E21" s="229">
        <v>120</v>
      </c>
      <c r="F21" s="233">
        <f>H21+J21</f>
        <v>0</v>
      </c>
      <c r="G21" s="233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23">
        <v>0</v>
      </c>
      <c r="O21" s="223">
        <f>ROUND(E21*N21,5)</f>
        <v>0</v>
      </c>
      <c r="P21" s="223">
        <v>0</v>
      </c>
      <c r="Q21" s="223">
        <f>ROUND(E21*P21,5)</f>
        <v>0</v>
      </c>
      <c r="R21" s="223"/>
      <c r="S21" s="223"/>
      <c r="T21" s="224">
        <v>0.24</v>
      </c>
      <c r="U21" s="223">
        <f>ROUND(E21*T21,2)</f>
        <v>28.8</v>
      </c>
      <c r="V21" s="213"/>
      <c r="W21" s="213"/>
      <c r="X21" s="213"/>
      <c r="Y21" s="213"/>
      <c r="Z21" s="213"/>
      <c r="AA21" s="213"/>
      <c r="AB21" s="213"/>
      <c r="AC21" s="213"/>
      <c r="AD21" s="213"/>
      <c r="AE21" s="213" t="s">
        <v>130</v>
      </c>
      <c r="AF21" s="213"/>
      <c r="AG21" s="213"/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14">
        <v>10</v>
      </c>
      <c r="B22" s="221" t="s">
        <v>151</v>
      </c>
      <c r="C22" s="266" t="s">
        <v>152</v>
      </c>
      <c r="D22" s="223" t="s">
        <v>153</v>
      </c>
      <c r="E22" s="229">
        <v>0.5</v>
      </c>
      <c r="F22" s="233">
        <f>H22+J22</f>
        <v>0</v>
      </c>
      <c r="G22" s="233">
        <f>ROUND(E22*F22,2)</f>
        <v>0</v>
      </c>
      <c r="H22" s="234"/>
      <c r="I22" s="233">
        <f>ROUND(E22*H22,2)</f>
        <v>0</v>
      </c>
      <c r="J22" s="234"/>
      <c r="K22" s="233">
        <f>ROUND(E22*J22,2)</f>
        <v>0</v>
      </c>
      <c r="L22" s="233">
        <v>21</v>
      </c>
      <c r="M22" s="233">
        <f>G22*(1+L22/100)</f>
        <v>0</v>
      </c>
      <c r="N22" s="223">
        <v>1.0166500000000001</v>
      </c>
      <c r="O22" s="223">
        <f>ROUND(E22*N22,5)</f>
        <v>0.50832999999999995</v>
      </c>
      <c r="P22" s="223">
        <v>0</v>
      </c>
      <c r="Q22" s="223">
        <f>ROUND(E22*P22,5)</f>
        <v>0</v>
      </c>
      <c r="R22" s="223"/>
      <c r="S22" s="223"/>
      <c r="T22" s="224">
        <v>27.672999999999998</v>
      </c>
      <c r="U22" s="223">
        <f>ROUND(E22*T22,2)</f>
        <v>13.84</v>
      </c>
      <c r="V22" s="213"/>
      <c r="W22" s="213"/>
      <c r="X22" s="213"/>
      <c r="Y22" s="213"/>
      <c r="Z22" s="213"/>
      <c r="AA22" s="213"/>
      <c r="AB22" s="213"/>
      <c r="AC22" s="213"/>
      <c r="AD22" s="213"/>
      <c r="AE22" s="213" t="s">
        <v>130</v>
      </c>
      <c r="AF22" s="213"/>
      <c r="AG22" s="213"/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x14ac:dyDescent="0.2">
      <c r="A23" s="215" t="s">
        <v>125</v>
      </c>
      <c r="B23" s="222" t="s">
        <v>70</v>
      </c>
      <c r="C23" s="268" t="s">
        <v>71</v>
      </c>
      <c r="D23" s="226"/>
      <c r="E23" s="231"/>
      <c r="F23" s="235"/>
      <c r="G23" s="235">
        <f>SUMIF(AE24:AE59,"&lt;&gt;NOR",G24:G59)</f>
        <v>0</v>
      </c>
      <c r="H23" s="235"/>
      <c r="I23" s="235">
        <f>SUM(I24:I59)</f>
        <v>0</v>
      </c>
      <c r="J23" s="235"/>
      <c r="K23" s="235">
        <f>SUM(K24:K59)</f>
        <v>0</v>
      </c>
      <c r="L23" s="235"/>
      <c r="M23" s="235">
        <f>SUM(M24:M59)</f>
        <v>0</v>
      </c>
      <c r="N23" s="226"/>
      <c r="O23" s="226">
        <f>SUM(O24:O59)</f>
        <v>8.5899200000000011</v>
      </c>
      <c r="P23" s="226"/>
      <c r="Q23" s="226">
        <f>SUM(Q24:Q59)</f>
        <v>0</v>
      </c>
      <c r="R23" s="226"/>
      <c r="S23" s="226"/>
      <c r="T23" s="227"/>
      <c r="U23" s="226">
        <f>SUM(U24:U59)</f>
        <v>884.8</v>
      </c>
      <c r="AE23" t="s">
        <v>126</v>
      </c>
    </row>
    <row r="24" spans="1:60" outlineLevel="1" x14ac:dyDescent="0.2">
      <c r="A24" s="214">
        <v>11</v>
      </c>
      <c r="B24" s="221" t="s">
        <v>154</v>
      </c>
      <c r="C24" s="266" t="s">
        <v>155</v>
      </c>
      <c r="D24" s="223" t="s">
        <v>141</v>
      </c>
      <c r="E24" s="229">
        <v>540.13</v>
      </c>
      <c r="F24" s="233">
        <f>H24+J24</f>
        <v>0</v>
      </c>
      <c r="G24" s="233">
        <f>ROUND(E24*F24,2)</f>
        <v>0</v>
      </c>
      <c r="H24" s="234"/>
      <c r="I24" s="233">
        <f>ROUND(E24*H24,2)</f>
        <v>0</v>
      </c>
      <c r="J24" s="234"/>
      <c r="K24" s="233">
        <f>ROUND(E24*J24,2)</f>
        <v>0</v>
      </c>
      <c r="L24" s="233">
        <v>21</v>
      </c>
      <c r="M24" s="233">
        <f>G24*(1+L24/100)</f>
        <v>0</v>
      </c>
      <c r="N24" s="223">
        <v>2.0000000000000002E-5</v>
      </c>
      <c r="O24" s="223">
        <f>ROUND(E24*N24,5)</f>
        <v>1.0800000000000001E-2</v>
      </c>
      <c r="P24" s="223">
        <v>0</v>
      </c>
      <c r="Q24" s="223">
        <f>ROUND(E24*P24,5)</f>
        <v>0</v>
      </c>
      <c r="R24" s="223"/>
      <c r="S24" s="223"/>
      <c r="T24" s="224">
        <v>0.18</v>
      </c>
      <c r="U24" s="223">
        <f>ROUND(E24*T24,2)</f>
        <v>97.22</v>
      </c>
      <c r="V24" s="213"/>
      <c r="W24" s="213"/>
      <c r="X24" s="213"/>
      <c r="Y24" s="213"/>
      <c r="Z24" s="213"/>
      <c r="AA24" s="213"/>
      <c r="AB24" s="213"/>
      <c r="AC24" s="213"/>
      <c r="AD24" s="213"/>
      <c r="AE24" s="213" t="s">
        <v>130</v>
      </c>
      <c r="AF24" s="213"/>
      <c r="AG24" s="213"/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14"/>
      <c r="B25" s="221"/>
      <c r="C25" s="267" t="s">
        <v>156</v>
      </c>
      <c r="D25" s="225"/>
      <c r="E25" s="230">
        <v>540.13</v>
      </c>
      <c r="F25" s="233"/>
      <c r="G25" s="233"/>
      <c r="H25" s="233"/>
      <c r="I25" s="233"/>
      <c r="J25" s="233"/>
      <c r="K25" s="233"/>
      <c r="L25" s="233"/>
      <c r="M25" s="233"/>
      <c r="N25" s="223"/>
      <c r="O25" s="223"/>
      <c r="P25" s="223"/>
      <c r="Q25" s="223"/>
      <c r="R25" s="223"/>
      <c r="S25" s="223"/>
      <c r="T25" s="224"/>
      <c r="U25" s="223"/>
      <c r="V25" s="213"/>
      <c r="W25" s="213"/>
      <c r="X25" s="213"/>
      <c r="Y25" s="213"/>
      <c r="Z25" s="213"/>
      <c r="AA25" s="213"/>
      <c r="AB25" s="213"/>
      <c r="AC25" s="213"/>
      <c r="AD25" s="213"/>
      <c r="AE25" s="213" t="s">
        <v>136</v>
      </c>
      <c r="AF25" s="213">
        <v>0</v>
      </c>
      <c r="AG25" s="213"/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14">
        <v>12</v>
      </c>
      <c r="B26" s="221" t="s">
        <v>157</v>
      </c>
      <c r="C26" s="266" t="s">
        <v>158</v>
      </c>
      <c r="D26" s="223" t="s">
        <v>141</v>
      </c>
      <c r="E26" s="229">
        <v>86.277500000000003</v>
      </c>
      <c r="F26" s="233">
        <f>H26+J26</f>
        <v>0</v>
      </c>
      <c r="G26" s="233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23">
        <v>4.0000000000000003E-5</v>
      </c>
      <c r="O26" s="223">
        <f>ROUND(E26*N26,5)</f>
        <v>3.4499999999999999E-3</v>
      </c>
      <c r="P26" s="223">
        <v>0</v>
      </c>
      <c r="Q26" s="223">
        <f>ROUND(E26*P26,5)</f>
        <v>0</v>
      </c>
      <c r="R26" s="223"/>
      <c r="S26" s="223"/>
      <c r="T26" s="224">
        <v>7.8E-2</v>
      </c>
      <c r="U26" s="223">
        <f>ROUND(E26*T26,2)</f>
        <v>6.73</v>
      </c>
      <c r="V26" s="213"/>
      <c r="W26" s="213"/>
      <c r="X26" s="213"/>
      <c r="Y26" s="213"/>
      <c r="Z26" s="213"/>
      <c r="AA26" s="213"/>
      <c r="AB26" s="213"/>
      <c r="AC26" s="213"/>
      <c r="AD26" s="213"/>
      <c r="AE26" s="213" t="s">
        <v>130</v>
      </c>
      <c r="AF26" s="213"/>
      <c r="AG26" s="213"/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14"/>
      <c r="B27" s="221"/>
      <c r="C27" s="267" t="s">
        <v>159</v>
      </c>
      <c r="D27" s="225"/>
      <c r="E27" s="230">
        <v>64.400000000000006</v>
      </c>
      <c r="F27" s="233"/>
      <c r="G27" s="233"/>
      <c r="H27" s="233"/>
      <c r="I27" s="233"/>
      <c r="J27" s="233"/>
      <c r="K27" s="233"/>
      <c r="L27" s="233"/>
      <c r="M27" s="233"/>
      <c r="N27" s="223"/>
      <c r="O27" s="223"/>
      <c r="P27" s="223"/>
      <c r="Q27" s="223"/>
      <c r="R27" s="223"/>
      <c r="S27" s="223"/>
      <c r="T27" s="224"/>
      <c r="U27" s="223"/>
      <c r="V27" s="213"/>
      <c r="W27" s="213"/>
      <c r="X27" s="213"/>
      <c r="Y27" s="213"/>
      <c r="Z27" s="213"/>
      <c r="AA27" s="213"/>
      <c r="AB27" s="213"/>
      <c r="AC27" s="213"/>
      <c r="AD27" s="213"/>
      <c r="AE27" s="213" t="s">
        <v>136</v>
      </c>
      <c r="AF27" s="213">
        <v>0</v>
      </c>
      <c r="AG27" s="213"/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14"/>
      <c r="B28" s="221"/>
      <c r="C28" s="267" t="s">
        <v>160</v>
      </c>
      <c r="D28" s="225"/>
      <c r="E28" s="230">
        <v>21.877500000000001</v>
      </c>
      <c r="F28" s="233"/>
      <c r="G28" s="233"/>
      <c r="H28" s="233"/>
      <c r="I28" s="233"/>
      <c r="J28" s="233"/>
      <c r="K28" s="233"/>
      <c r="L28" s="233"/>
      <c r="M28" s="233"/>
      <c r="N28" s="223"/>
      <c r="O28" s="223"/>
      <c r="P28" s="223"/>
      <c r="Q28" s="223"/>
      <c r="R28" s="223"/>
      <c r="S28" s="223"/>
      <c r="T28" s="224"/>
      <c r="U28" s="223"/>
      <c r="V28" s="213"/>
      <c r="W28" s="213"/>
      <c r="X28" s="213"/>
      <c r="Y28" s="213"/>
      <c r="Z28" s="213"/>
      <c r="AA28" s="213"/>
      <c r="AB28" s="213"/>
      <c r="AC28" s="213"/>
      <c r="AD28" s="213"/>
      <c r="AE28" s="213" t="s">
        <v>136</v>
      </c>
      <c r="AF28" s="213">
        <v>0</v>
      </c>
      <c r="AG28" s="213"/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ht="22.5" outlineLevel="1" x14ac:dyDescent="0.2">
      <c r="A29" s="214">
        <v>13</v>
      </c>
      <c r="B29" s="221" t="s">
        <v>161</v>
      </c>
      <c r="C29" s="266" t="s">
        <v>162</v>
      </c>
      <c r="D29" s="223" t="s">
        <v>141</v>
      </c>
      <c r="E29" s="229">
        <v>365.04</v>
      </c>
      <c r="F29" s="233">
        <f>H29+J29</f>
        <v>0</v>
      </c>
      <c r="G29" s="233">
        <f>ROUND(E29*F29,2)</f>
        <v>0</v>
      </c>
      <c r="H29" s="234"/>
      <c r="I29" s="233">
        <f>ROUND(E29*H29,2)</f>
        <v>0</v>
      </c>
      <c r="J29" s="234"/>
      <c r="K29" s="233">
        <f>ROUND(E29*J29,2)</f>
        <v>0</v>
      </c>
      <c r="L29" s="233">
        <v>21</v>
      </c>
      <c r="M29" s="233">
        <f>G29*(1+L29/100)</f>
        <v>0</v>
      </c>
      <c r="N29" s="223">
        <v>1.393E-2</v>
      </c>
      <c r="O29" s="223">
        <f>ROUND(E29*N29,5)</f>
        <v>5.0850099999999996</v>
      </c>
      <c r="P29" s="223">
        <v>0</v>
      </c>
      <c r="Q29" s="223">
        <f>ROUND(E29*P29,5)</f>
        <v>0</v>
      </c>
      <c r="R29" s="223"/>
      <c r="S29" s="223"/>
      <c r="T29" s="224">
        <v>1.2558</v>
      </c>
      <c r="U29" s="223">
        <f>ROUND(E29*T29,2)</f>
        <v>458.42</v>
      </c>
      <c r="V29" s="213"/>
      <c r="W29" s="213"/>
      <c r="X29" s="213"/>
      <c r="Y29" s="213"/>
      <c r="Z29" s="213"/>
      <c r="AA29" s="213"/>
      <c r="AB29" s="213"/>
      <c r="AC29" s="213"/>
      <c r="AD29" s="213"/>
      <c r="AE29" s="213" t="s">
        <v>130</v>
      </c>
      <c r="AF29" s="213"/>
      <c r="AG29" s="213"/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14"/>
      <c r="B30" s="221"/>
      <c r="C30" s="267" t="s">
        <v>163</v>
      </c>
      <c r="D30" s="225"/>
      <c r="E30" s="230">
        <v>254.81</v>
      </c>
      <c r="F30" s="233"/>
      <c r="G30" s="233"/>
      <c r="H30" s="233"/>
      <c r="I30" s="233"/>
      <c r="J30" s="233"/>
      <c r="K30" s="233"/>
      <c r="L30" s="233"/>
      <c r="M30" s="233"/>
      <c r="N30" s="223"/>
      <c r="O30" s="223"/>
      <c r="P30" s="223"/>
      <c r="Q30" s="223"/>
      <c r="R30" s="223"/>
      <c r="S30" s="223"/>
      <c r="T30" s="224"/>
      <c r="U30" s="223"/>
      <c r="V30" s="213"/>
      <c r="W30" s="213"/>
      <c r="X30" s="213"/>
      <c r="Y30" s="213"/>
      <c r="Z30" s="213"/>
      <c r="AA30" s="213"/>
      <c r="AB30" s="213"/>
      <c r="AC30" s="213"/>
      <c r="AD30" s="213"/>
      <c r="AE30" s="213" t="s">
        <v>136</v>
      </c>
      <c r="AF30" s="213">
        <v>0</v>
      </c>
      <c r="AG30" s="213"/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14"/>
      <c r="B31" s="221"/>
      <c r="C31" s="267" t="s">
        <v>164</v>
      </c>
      <c r="D31" s="225"/>
      <c r="E31" s="230">
        <v>-43.52</v>
      </c>
      <c r="F31" s="233"/>
      <c r="G31" s="233"/>
      <c r="H31" s="233"/>
      <c r="I31" s="233"/>
      <c r="J31" s="233"/>
      <c r="K31" s="233"/>
      <c r="L31" s="233"/>
      <c r="M31" s="233"/>
      <c r="N31" s="223"/>
      <c r="O31" s="223"/>
      <c r="P31" s="223"/>
      <c r="Q31" s="223"/>
      <c r="R31" s="223"/>
      <c r="S31" s="223"/>
      <c r="T31" s="224"/>
      <c r="U31" s="223"/>
      <c r="V31" s="213"/>
      <c r="W31" s="213"/>
      <c r="X31" s="213"/>
      <c r="Y31" s="213"/>
      <c r="Z31" s="213"/>
      <c r="AA31" s="213"/>
      <c r="AB31" s="213"/>
      <c r="AC31" s="213"/>
      <c r="AD31" s="213"/>
      <c r="AE31" s="213" t="s">
        <v>136</v>
      </c>
      <c r="AF31" s="213">
        <v>0</v>
      </c>
      <c r="AG31" s="213"/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14"/>
      <c r="B32" s="221"/>
      <c r="C32" s="267" t="s">
        <v>165</v>
      </c>
      <c r="D32" s="225"/>
      <c r="E32" s="230">
        <v>131.25</v>
      </c>
      <c r="F32" s="233"/>
      <c r="G32" s="233"/>
      <c r="H32" s="233"/>
      <c r="I32" s="233"/>
      <c r="J32" s="233"/>
      <c r="K32" s="233"/>
      <c r="L32" s="233"/>
      <c r="M32" s="233"/>
      <c r="N32" s="223"/>
      <c r="O32" s="223"/>
      <c r="P32" s="223"/>
      <c r="Q32" s="223"/>
      <c r="R32" s="223"/>
      <c r="S32" s="223"/>
      <c r="T32" s="224"/>
      <c r="U32" s="223"/>
      <c r="V32" s="213"/>
      <c r="W32" s="213"/>
      <c r="X32" s="213"/>
      <c r="Y32" s="213"/>
      <c r="Z32" s="213"/>
      <c r="AA32" s="213"/>
      <c r="AB32" s="213"/>
      <c r="AC32" s="213"/>
      <c r="AD32" s="213"/>
      <c r="AE32" s="213" t="s">
        <v>136</v>
      </c>
      <c r="AF32" s="213">
        <v>0</v>
      </c>
      <c r="AG32" s="213"/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14"/>
      <c r="B33" s="221"/>
      <c r="C33" s="267" t="s">
        <v>166</v>
      </c>
      <c r="D33" s="225"/>
      <c r="E33" s="230">
        <v>53.95</v>
      </c>
      <c r="F33" s="233"/>
      <c r="G33" s="233"/>
      <c r="H33" s="233"/>
      <c r="I33" s="233"/>
      <c r="J33" s="233"/>
      <c r="K33" s="233"/>
      <c r="L33" s="233"/>
      <c r="M33" s="233"/>
      <c r="N33" s="223"/>
      <c r="O33" s="223"/>
      <c r="P33" s="223"/>
      <c r="Q33" s="223"/>
      <c r="R33" s="223"/>
      <c r="S33" s="223"/>
      <c r="T33" s="224"/>
      <c r="U33" s="223"/>
      <c r="V33" s="213"/>
      <c r="W33" s="213"/>
      <c r="X33" s="213"/>
      <c r="Y33" s="213"/>
      <c r="Z33" s="213"/>
      <c r="AA33" s="213"/>
      <c r="AB33" s="213"/>
      <c r="AC33" s="213"/>
      <c r="AD33" s="213"/>
      <c r="AE33" s="213" t="s">
        <v>136</v>
      </c>
      <c r="AF33" s="213">
        <v>0</v>
      </c>
      <c r="AG33" s="213"/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14"/>
      <c r="B34" s="221"/>
      <c r="C34" s="267" t="s">
        <v>167</v>
      </c>
      <c r="D34" s="225"/>
      <c r="E34" s="230">
        <v>-31.45</v>
      </c>
      <c r="F34" s="233"/>
      <c r="G34" s="233"/>
      <c r="H34" s="233"/>
      <c r="I34" s="233"/>
      <c r="J34" s="233"/>
      <c r="K34" s="233"/>
      <c r="L34" s="233"/>
      <c r="M34" s="233"/>
      <c r="N34" s="223"/>
      <c r="O34" s="223"/>
      <c r="P34" s="223"/>
      <c r="Q34" s="223"/>
      <c r="R34" s="223"/>
      <c r="S34" s="223"/>
      <c r="T34" s="224"/>
      <c r="U34" s="223"/>
      <c r="V34" s="213"/>
      <c r="W34" s="213"/>
      <c r="X34" s="213"/>
      <c r="Y34" s="213"/>
      <c r="Z34" s="213"/>
      <c r="AA34" s="213"/>
      <c r="AB34" s="213"/>
      <c r="AC34" s="213"/>
      <c r="AD34" s="213"/>
      <c r="AE34" s="213" t="s">
        <v>136</v>
      </c>
      <c r="AF34" s="213">
        <v>0</v>
      </c>
      <c r="AG34" s="213"/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14">
        <v>14</v>
      </c>
      <c r="B35" s="221" t="s">
        <v>168</v>
      </c>
      <c r="C35" s="266" t="s">
        <v>169</v>
      </c>
      <c r="D35" s="223" t="s">
        <v>141</v>
      </c>
      <c r="E35" s="229">
        <v>71.552499999999995</v>
      </c>
      <c r="F35" s="233">
        <f>H35+J35</f>
        <v>0</v>
      </c>
      <c r="G35" s="233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23">
        <v>1.2760000000000001E-2</v>
      </c>
      <c r="O35" s="223">
        <f>ROUND(E35*N35,5)</f>
        <v>0.91300999999999999</v>
      </c>
      <c r="P35" s="223">
        <v>0</v>
      </c>
      <c r="Q35" s="223">
        <f>ROUND(E35*P35,5)</f>
        <v>0</v>
      </c>
      <c r="R35" s="223"/>
      <c r="S35" s="223"/>
      <c r="T35" s="224">
        <v>1.2558</v>
      </c>
      <c r="U35" s="223">
        <f>ROUND(E35*T35,2)</f>
        <v>89.86</v>
      </c>
      <c r="V35" s="213"/>
      <c r="W35" s="213"/>
      <c r="X35" s="213"/>
      <c r="Y35" s="213"/>
      <c r="Z35" s="213"/>
      <c r="AA35" s="213"/>
      <c r="AB35" s="213"/>
      <c r="AC35" s="213"/>
      <c r="AD35" s="213"/>
      <c r="AE35" s="213" t="s">
        <v>130</v>
      </c>
      <c r="AF35" s="213"/>
      <c r="AG35" s="213"/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14"/>
      <c r="B36" s="221"/>
      <c r="C36" s="267" t="s">
        <v>170</v>
      </c>
      <c r="D36" s="225"/>
      <c r="E36" s="230">
        <v>99.6</v>
      </c>
      <c r="F36" s="233"/>
      <c r="G36" s="233"/>
      <c r="H36" s="233"/>
      <c r="I36" s="233"/>
      <c r="J36" s="233"/>
      <c r="K36" s="233"/>
      <c r="L36" s="233"/>
      <c r="M36" s="233"/>
      <c r="N36" s="223"/>
      <c r="O36" s="223"/>
      <c r="P36" s="223"/>
      <c r="Q36" s="223"/>
      <c r="R36" s="223"/>
      <c r="S36" s="223"/>
      <c r="T36" s="224"/>
      <c r="U36" s="223"/>
      <c r="V36" s="213"/>
      <c r="W36" s="213"/>
      <c r="X36" s="213"/>
      <c r="Y36" s="213"/>
      <c r="Z36" s="213"/>
      <c r="AA36" s="213"/>
      <c r="AB36" s="213"/>
      <c r="AC36" s="213"/>
      <c r="AD36" s="213"/>
      <c r="AE36" s="213" t="s">
        <v>136</v>
      </c>
      <c r="AF36" s="213">
        <v>0</v>
      </c>
      <c r="AG36" s="213"/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14"/>
      <c r="B37" s="221"/>
      <c r="C37" s="267" t="s">
        <v>171</v>
      </c>
      <c r="D37" s="225"/>
      <c r="E37" s="230">
        <v>-19.627500000000001</v>
      </c>
      <c r="F37" s="233"/>
      <c r="G37" s="233"/>
      <c r="H37" s="233"/>
      <c r="I37" s="233"/>
      <c r="J37" s="233"/>
      <c r="K37" s="233"/>
      <c r="L37" s="233"/>
      <c r="M37" s="233"/>
      <c r="N37" s="223"/>
      <c r="O37" s="223"/>
      <c r="P37" s="223"/>
      <c r="Q37" s="223"/>
      <c r="R37" s="223"/>
      <c r="S37" s="223"/>
      <c r="T37" s="224"/>
      <c r="U37" s="223"/>
      <c r="V37" s="213"/>
      <c r="W37" s="213"/>
      <c r="X37" s="213"/>
      <c r="Y37" s="213"/>
      <c r="Z37" s="213"/>
      <c r="AA37" s="213"/>
      <c r="AB37" s="213"/>
      <c r="AC37" s="213"/>
      <c r="AD37" s="213"/>
      <c r="AE37" s="213" t="s">
        <v>136</v>
      </c>
      <c r="AF37" s="213">
        <v>0</v>
      </c>
      <c r="AG37" s="213"/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14"/>
      <c r="B38" s="221"/>
      <c r="C38" s="267" t="s">
        <v>172</v>
      </c>
      <c r="D38" s="225"/>
      <c r="E38" s="230">
        <v>-8.42</v>
      </c>
      <c r="F38" s="233"/>
      <c r="G38" s="233"/>
      <c r="H38" s="233"/>
      <c r="I38" s="233"/>
      <c r="J38" s="233"/>
      <c r="K38" s="233"/>
      <c r="L38" s="233"/>
      <c r="M38" s="233"/>
      <c r="N38" s="223"/>
      <c r="O38" s="223"/>
      <c r="P38" s="223"/>
      <c r="Q38" s="223"/>
      <c r="R38" s="223"/>
      <c r="S38" s="223"/>
      <c r="T38" s="224"/>
      <c r="U38" s="223"/>
      <c r="V38" s="213"/>
      <c r="W38" s="213"/>
      <c r="X38" s="213"/>
      <c r="Y38" s="213"/>
      <c r="Z38" s="213"/>
      <c r="AA38" s="213"/>
      <c r="AB38" s="213"/>
      <c r="AC38" s="213"/>
      <c r="AD38" s="213"/>
      <c r="AE38" s="213" t="s">
        <v>136</v>
      </c>
      <c r="AF38" s="213">
        <v>0</v>
      </c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14">
        <v>15</v>
      </c>
      <c r="B39" s="221" t="s">
        <v>173</v>
      </c>
      <c r="C39" s="266" t="s">
        <v>174</v>
      </c>
      <c r="D39" s="223" t="s">
        <v>141</v>
      </c>
      <c r="E39" s="229">
        <v>31.46</v>
      </c>
      <c r="F39" s="233">
        <f>H39+J39</f>
        <v>0</v>
      </c>
      <c r="G39" s="233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23">
        <v>3.8899999999999997E-2</v>
      </c>
      <c r="O39" s="223">
        <f>ROUND(E39*N39,5)</f>
        <v>1.2237899999999999</v>
      </c>
      <c r="P39" s="223">
        <v>0</v>
      </c>
      <c r="Q39" s="223">
        <f>ROUND(E39*P39,5)</f>
        <v>0</v>
      </c>
      <c r="R39" s="223"/>
      <c r="S39" s="223"/>
      <c r="T39" s="224">
        <v>1.2758</v>
      </c>
      <c r="U39" s="223">
        <f>ROUND(E39*T39,2)</f>
        <v>40.14</v>
      </c>
      <c r="V39" s="213"/>
      <c r="W39" s="213"/>
      <c r="X39" s="213"/>
      <c r="Y39" s="213"/>
      <c r="Z39" s="213"/>
      <c r="AA39" s="213"/>
      <c r="AB39" s="213"/>
      <c r="AC39" s="213"/>
      <c r="AD39" s="213"/>
      <c r="AE39" s="213" t="s">
        <v>130</v>
      </c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14"/>
      <c r="B40" s="221"/>
      <c r="C40" s="267" t="s">
        <v>175</v>
      </c>
      <c r="D40" s="225"/>
      <c r="E40" s="230">
        <v>31.46</v>
      </c>
      <c r="F40" s="233"/>
      <c r="G40" s="233"/>
      <c r="H40" s="233"/>
      <c r="I40" s="233"/>
      <c r="J40" s="233"/>
      <c r="K40" s="233"/>
      <c r="L40" s="233"/>
      <c r="M40" s="233"/>
      <c r="N40" s="223"/>
      <c r="O40" s="223"/>
      <c r="P40" s="223"/>
      <c r="Q40" s="223"/>
      <c r="R40" s="223"/>
      <c r="S40" s="223"/>
      <c r="T40" s="224"/>
      <c r="U40" s="223"/>
      <c r="V40" s="213"/>
      <c r="W40" s="213"/>
      <c r="X40" s="213"/>
      <c r="Y40" s="213"/>
      <c r="Z40" s="213"/>
      <c r="AA40" s="213"/>
      <c r="AB40" s="213"/>
      <c r="AC40" s="213"/>
      <c r="AD40" s="213"/>
      <c r="AE40" s="213" t="s">
        <v>136</v>
      </c>
      <c r="AF40" s="213">
        <v>0</v>
      </c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14">
        <v>16</v>
      </c>
      <c r="B41" s="221" t="s">
        <v>176</v>
      </c>
      <c r="C41" s="266" t="s">
        <v>177</v>
      </c>
      <c r="D41" s="223" t="s">
        <v>141</v>
      </c>
      <c r="E41" s="229">
        <v>8.42</v>
      </c>
      <c r="F41" s="233">
        <f>H41+J41</f>
        <v>0</v>
      </c>
      <c r="G41" s="233">
        <f>ROUND(E41*F41,2)</f>
        <v>0</v>
      </c>
      <c r="H41" s="234"/>
      <c r="I41" s="233">
        <f>ROUND(E41*H41,2)</f>
        <v>0</v>
      </c>
      <c r="J41" s="234"/>
      <c r="K41" s="233">
        <f>ROUND(E41*J41,2)</f>
        <v>0</v>
      </c>
      <c r="L41" s="233">
        <v>21</v>
      </c>
      <c r="M41" s="233">
        <f>G41*(1+L41/100)</f>
        <v>0</v>
      </c>
      <c r="N41" s="223">
        <v>2.9510000000000002E-2</v>
      </c>
      <c r="O41" s="223">
        <f>ROUND(E41*N41,5)</f>
        <v>0.24847</v>
      </c>
      <c r="P41" s="223">
        <v>0</v>
      </c>
      <c r="Q41" s="223">
        <f>ROUND(E41*P41,5)</f>
        <v>0</v>
      </c>
      <c r="R41" s="223"/>
      <c r="S41" s="223"/>
      <c r="T41" s="224">
        <v>1.2758</v>
      </c>
      <c r="U41" s="223">
        <f>ROUND(E41*T41,2)</f>
        <v>10.74</v>
      </c>
      <c r="V41" s="213"/>
      <c r="W41" s="213"/>
      <c r="X41" s="213"/>
      <c r="Y41" s="213"/>
      <c r="Z41" s="213"/>
      <c r="AA41" s="213"/>
      <c r="AB41" s="213"/>
      <c r="AC41" s="213"/>
      <c r="AD41" s="213"/>
      <c r="AE41" s="213" t="s">
        <v>130</v>
      </c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14"/>
      <c r="B42" s="221"/>
      <c r="C42" s="267" t="s">
        <v>178</v>
      </c>
      <c r="D42" s="225"/>
      <c r="E42" s="230">
        <v>8.42</v>
      </c>
      <c r="F42" s="233"/>
      <c r="G42" s="233"/>
      <c r="H42" s="233"/>
      <c r="I42" s="233"/>
      <c r="J42" s="233"/>
      <c r="K42" s="233"/>
      <c r="L42" s="233"/>
      <c r="M42" s="233"/>
      <c r="N42" s="223"/>
      <c r="O42" s="223"/>
      <c r="P42" s="223"/>
      <c r="Q42" s="223"/>
      <c r="R42" s="223"/>
      <c r="S42" s="223"/>
      <c r="T42" s="224"/>
      <c r="U42" s="223"/>
      <c r="V42" s="213"/>
      <c r="W42" s="213"/>
      <c r="X42" s="213"/>
      <c r="Y42" s="213"/>
      <c r="Z42" s="213"/>
      <c r="AA42" s="213"/>
      <c r="AB42" s="213"/>
      <c r="AC42" s="213"/>
      <c r="AD42" s="213"/>
      <c r="AE42" s="213" t="s">
        <v>136</v>
      </c>
      <c r="AF42" s="213">
        <v>0</v>
      </c>
      <c r="AG42" s="213"/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2.5" outlineLevel="1" x14ac:dyDescent="0.2">
      <c r="A43" s="214">
        <v>17</v>
      </c>
      <c r="B43" s="221" t="s">
        <v>179</v>
      </c>
      <c r="C43" s="266" t="s">
        <v>180</v>
      </c>
      <c r="D43" s="223" t="s">
        <v>141</v>
      </c>
      <c r="E43" s="229">
        <v>12.88</v>
      </c>
      <c r="F43" s="233">
        <f>H43+J43</f>
        <v>0</v>
      </c>
      <c r="G43" s="233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23">
        <v>1.379E-2</v>
      </c>
      <c r="O43" s="223">
        <f>ROUND(E43*N43,5)</f>
        <v>0.17762</v>
      </c>
      <c r="P43" s="223">
        <v>0</v>
      </c>
      <c r="Q43" s="223">
        <f>ROUND(E43*P43,5)</f>
        <v>0</v>
      </c>
      <c r="R43" s="223"/>
      <c r="S43" s="223"/>
      <c r="T43" s="224">
        <v>2.33</v>
      </c>
      <c r="U43" s="223">
        <f>ROUND(E43*T43,2)</f>
        <v>30.01</v>
      </c>
      <c r="V43" s="213"/>
      <c r="W43" s="213"/>
      <c r="X43" s="213"/>
      <c r="Y43" s="213"/>
      <c r="Z43" s="213"/>
      <c r="AA43" s="213"/>
      <c r="AB43" s="213"/>
      <c r="AC43" s="213"/>
      <c r="AD43" s="213"/>
      <c r="AE43" s="213" t="s">
        <v>130</v>
      </c>
      <c r="AF43" s="213"/>
      <c r="AG43" s="213"/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14"/>
      <c r="B44" s="221"/>
      <c r="C44" s="269" t="s">
        <v>181</v>
      </c>
      <c r="D44" s="228"/>
      <c r="E44" s="232"/>
      <c r="F44" s="236"/>
      <c r="G44" s="237"/>
      <c r="H44" s="233"/>
      <c r="I44" s="233"/>
      <c r="J44" s="233"/>
      <c r="K44" s="233"/>
      <c r="L44" s="233"/>
      <c r="M44" s="233"/>
      <c r="N44" s="223"/>
      <c r="O44" s="223"/>
      <c r="P44" s="223"/>
      <c r="Q44" s="223"/>
      <c r="R44" s="223"/>
      <c r="S44" s="223"/>
      <c r="T44" s="224"/>
      <c r="U44" s="223"/>
      <c r="V44" s="213"/>
      <c r="W44" s="213"/>
      <c r="X44" s="213"/>
      <c r="Y44" s="213"/>
      <c r="Z44" s="213"/>
      <c r="AA44" s="213"/>
      <c r="AB44" s="213"/>
      <c r="AC44" s="213"/>
      <c r="AD44" s="213"/>
      <c r="AE44" s="213" t="s">
        <v>182</v>
      </c>
      <c r="AF44" s="213"/>
      <c r="AG44" s="213"/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6" t="str">
        <f>C44</f>
        <v>Povrchová úprava přístřešku nad rampou.</v>
      </c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14"/>
      <c r="B45" s="221"/>
      <c r="C45" s="267" t="s">
        <v>183</v>
      </c>
      <c r="D45" s="225"/>
      <c r="E45" s="230">
        <v>12.88</v>
      </c>
      <c r="F45" s="233"/>
      <c r="G45" s="233"/>
      <c r="H45" s="233"/>
      <c r="I45" s="233"/>
      <c r="J45" s="233"/>
      <c r="K45" s="233"/>
      <c r="L45" s="233"/>
      <c r="M45" s="233"/>
      <c r="N45" s="223"/>
      <c r="O45" s="223"/>
      <c r="P45" s="223"/>
      <c r="Q45" s="223"/>
      <c r="R45" s="223"/>
      <c r="S45" s="223"/>
      <c r="T45" s="224"/>
      <c r="U45" s="223"/>
      <c r="V45" s="213"/>
      <c r="W45" s="213"/>
      <c r="X45" s="213"/>
      <c r="Y45" s="213"/>
      <c r="Z45" s="213"/>
      <c r="AA45" s="213"/>
      <c r="AB45" s="213"/>
      <c r="AC45" s="213"/>
      <c r="AD45" s="213"/>
      <c r="AE45" s="213" t="s">
        <v>136</v>
      </c>
      <c r="AF45" s="213">
        <v>0</v>
      </c>
      <c r="AG45" s="213"/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22.5" outlineLevel="1" x14ac:dyDescent="0.2">
      <c r="A46" s="214">
        <v>18</v>
      </c>
      <c r="B46" s="221" t="s">
        <v>184</v>
      </c>
      <c r="C46" s="266" t="s">
        <v>185</v>
      </c>
      <c r="D46" s="223" t="s">
        <v>141</v>
      </c>
      <c r="E46" s="229">
        <v>21.442499999999999</v>
      </c>
      <c r="F46" s="233">
        <f>H46+J46</f>
        <v>0</v>
      </c>
      <c r="G46" s="233">
        <f>ROUND(E46*F46,2)</f>
        <v>0</v>
      </c>
      <c r="H46" s="234"/>
      <c r="I46" s="233">
        <f>ROUND(E46*H46,2)</f>
        <v>0</v>
      </c>
      <c r="J46" s="234"/>
      <c r="K46" s="233">
        <f>ROUND(E46*J46,2)</f>
        <v>0</v>
      </c>
      <c r="L46" s="233">
        <v>21</v>
      </c>
      <c r="M46" s="233">
        <f>G46*(1+L46/100)</f>
        <v>0</v>
      </c>
      <c r="N46" s="223">
        <v>1.3639999999999999E-2</v>
      </c>
      <c r="O46" s="223">
        <f>ROUND(E46*N46,5)</f>
        <v>0.29248000000000002</v>
      </c>
      <c r="P46" s="223">
        <v>0</v>
      </c>
      <c r="Q46" s="223">
        <f>ROUND(E46*P46,5)</f>
        <v>0</v>
      </c>
      <c r="R46" s="223"/>
      <c r="S46" s="223"/>
      <c r="T46" s="224">
        <v>2.9020000000000001</v>
      </c>
      <c r="U46" s="223">
        <f>ROUND(E46*T46,2)</f>
        <v>62.23</v>
      </c>
      <c r="V46" s="213"/>
      <c r="W46" s="213"/>
      <c r="X46" s="213"/>
      <c r="Y46" s="213"/>
      <c r="Z46" s="213"/>
      <c r="AA46" s="213"/>
      <c r="AB46" s="213"/>
      <c r="AC46" s="213"/>
      <c r="AD46" s="213"/>
      <c r="AE46" s="213" t="s">
        <v>130</v>
      </c>
      <c r="AF46" s="213"/>
      <c r="AG46" s="213"/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14"/>
      <c r="B47" s="221"/>
      <c r="C47" s="267" t="s">
        <v>186</v>
      </c>
      <c r="D47" s="225"/>
      <c r="E47" s="230">
        <v>18.8325</v>
      </c>
      <c r="F47" s="233"/>
      <c r="G47" s="233"/>
      <c r="H47" s="233"/>
      <c r="I47" s="233"/>
      <c r="J47" s="233"/>
      <c r="K47" s="233"/>
      <c r="L47" s="233"/>
      <c r="M47" s="233"/>
      <c r="N47" s="223"/>
      <c r="O47" s="223"/>
      <c r="P47" s="223"/>
      <c r="Q47" s="223"/>
      <c r="R47" s="223"/>
      <c r="S47" s="223"/>
      <c r="T47" s="224"/>
      <c r="U47" s="223"/>
      <c r="V47" s="213"/>
      <c r="W47" s="213"/>
      <c r="X47" s="213"/>
      <c r="Y47" s="213"/>
      <c r="Z47" s="213"/>
      <c r="AA47" s="213"/>
      <c r="AB47" s="213"/>
      <c r="AC47" s="213"/>
      <c r="AD47" s="213"/>
      <c r="AE47" s="213" t="s">
        <v>136</v>
      </c>
      <c r="AF47" s="213">
        <v>0</v>
      </c>
      <c r="AG47" s="213"/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14"/>
      <c r="B48" s="221"/>
      <c r="C48" s="267" t="s">
        <v>187</v>
      </c>
      <c r="D48" s="225"/>
      <c r="E48" s="230">
        <v>2.61</v>
      </c>
      <c r="F48" s="233"/>
      <c r="G48" s="233"/>
      <c r="H48" s="233"/>
      <c r="I48" s="233"/>
      <c r="J48" s="233"/>
      <c r="K48" s="233"/>
      <c r="L48" s="233"/>
      <c r="M48" s="233"/>
      <c r="N48" s="223"/>
      <c r="O48" s="223"/>
      <c r="P48" s="223"/>
      <c r="Q48" s="223"/>
      <c r="R48" s="223"/>
      <c r="S48" s="223"/>
      <c r="T48" s="224"/>
      <c r="U48" s="223"/>
      <c r="V48" s="213"/>
      <c r="W48" s="213"/>
      <c r="X48" s="213"/>
      <c r="Y48" s="213"/>
      <c r="Z48" s="213"/>
      <c r="AA48" s="213"/>
      <c r="AB48" s="213"/>
      <c r="AC48" s="213"/>
      <c r="AD48" s="213"/>
      <c r="AE48" s="213" t="s">
        <v>136</v>
      </c>
      <c r="AF48" s="213">
        <v>0</v>
      </c>
      <c r="AG48" s="213"/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14">
        <v>19</v>
      </c>
      <c r="B49" s="221" t="s">
        <v>188</v>
      </c>
      <c r="C49" s="266" t="s">
        <v>189</v>
      </c>
      <c r="D49" s="223" t="s">
        <v>141</v>
      </c>
      <c r="E49" s="229">
        <v>7.4022500000000004</v>
      </c>
      <c r="F49" s="233">
        <f>H49+J49</f>
        <v>0</v>
      </c>
      <c r="G49" s="233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23">
        <v>9.3299999999999998E-3</v>
      </c>
      <c r="O49" s="223">
        <f>ROUND(E49*N49,5)</f>
        <v>6.9059999999999996E-2</v>
      </c>
      <c r="P49" s="223">
        <v>0</v>
      </c>
      <c r="Q49" s="223">
        <f>ROUND(E49*P49,5)</f>
        <v>0</v>
      </c>
      <c r="R49" s="223"/>
      <c r="S49" s="223"/>
      <c r="T49" s="224">
        <v>1.5620000000000001</v>
      </c>
      <c r="U49" s="223">
        <f>ROUND(E49*T49,2)</f>
        <v>11.56</v>
      </c>
      <c r="V49" s="213"/>
      <c r="W49" s="213"/>
      <c r="X49" s="213"/>
      <c r="Y49" s="213"/>
      <c r="Z49" s="213"/>
      <c r="AA49" s="213"/>
      <c r="AB49" s="213"/>
      <c r="AC49" s="213"/>
      <c r="AD49" s="213"/>
      <c r="AE49" s="213" t="s">
        <v>130</v>
      </c>
      <c r="AF49" s="213"/>
      <c r="AG49" s="213"/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14"/>
      <c r="B50" s="221"/>
      <c r="C50" s="267" t="s">
        <v>190</v>
      </c>
      <c r="D50" s="225"/>
      <c r="E50" s="230">
        <v>6.5322500000000003</v>
      </c>
      <c r="F50" s="233"/>
      <c r="G50" s="233"/>
      <c r="H50" s="233"/>
      <c r="I50" s="233"/>
      <c r="J50" s="233"/>
      <c r="K50" s="233"/>
      <c r="L50" s="233"/>
      <c r="M50" s="233"/>
      <c r="N50" s="223"/>
      <c r="O50" s="223"/>
      <c r="P50" s="223"/>
      <c r="Q50" s="223"/>
      <c r="R50" s="223"/>
      <c r="S50" s="223"/>
      <c r="T50" s="224"/>
      <c r="U50" s="223"/>
      <c r="V50" s="213"/>
      <c r="W50" s="213"/>
      <c r="X50" s="213"/>
      <c r="Y50" s="213"/>
      <c r="Z50" s="213"/>
      <c r="AA50" s="213"/>
      <c r="AB50" s="213"/>
      <c r="AC50" s="213"/>
      <c r="AD50" s="213"/>
      <c r="AE50" s="213" t="s">
        <v>136</v>
      </c>
      <c r="AF50" s="213">
        <v>0</v>
      </c>
      <c r="AG50" s="213"/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14"/>
      <c r="B51" s="221"/>
      <c r="C51" s="267" t="s">
        <v>191</v>
      </c>
      <c r="D51" s="225"/>
      <c r="E51" s="230">
        <v>0.87</v>
      </c>
      <c r="F51" s="233"/>
      <c r="G51" s="233"/>
      <c r="H51" s="233"/>
      <c r="I51" s="233"/>
      <c r="J51" s="233"/>
      <c r="K51" s="233"/>
      <c r="L51" s="233"/>
      <c r="M51" s="233"/>
      <c r="N51" s="223"/>
      <c r="O51" s="223"/>
      <c r="P51" s="223"/>
      <c r="Q51" s="223"/>
      <c r="R51" s="223"/>
      <c r="S51" s="223"/>
      <c r="T51" s="224"/>
      <c r="U51" s="223"/>
      <c r="V51" s="213"/>
      <c r="W51" s="213"/>
      <c r="X51" s="213"/>
      <c r="Y51" s="213"/>
      <c r="Z51" s="213"/>
      <c r="AA51" s="213"/>
      <c r="AB51" s="213"/>
      <c r="AC51" s="213"/>
      <c r="AD51" s="213"/>
      <c r="AE51" s="213" t="s">
        <v>136</v>
      </c>
      <c r="AF51" s="213">
        <v>0</v>
      </c>
      <c r="AG51" s="213"/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14">
        <v>20</v>
      </c>
      <c r="B52" s="221" t="s">
        <v>192</v>
      </c>
      <c r="C52" s="266" t="s">
        <v>193</v>
      </c>
      <c r="D52" s="223" t="s">
        <v>194</v>
      </c>
      <c r="E52" s="229">
        <v>106</v>
      </c>
      <c r="F52" s="233">
        <f>H52+J52</f>
        <v>0</v>
      </c>
      <c r="G52" s="233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23">
        <v>3.0000000000000001E-5</v>
      </c>
      <c r="O52" s="223">
        <f>ROUND(E52*N52,5)</f>
        <v>3.1800000000000001E-3</v>
      </c>
      <c r="P52" s="223">
        <v>0</v>
      </c>
      <c r="Q52" s="223">
        <f>ROUND(E52*P52,5)</f>
        <v>0</v>
      </c>
      <c r="R52" s="223"/>
      <c r="S52" s="223"/>
      <c r="T52" s="224">
        <v>0.32</v>
      </c>
      <c r="U52" s="223">
        <f>ROUND(E52*T52,2)</f>
        <v>33.92</v>
      </c>
      <c r="V52" s="213"/>
      <c r="W52" s="213"/>
      <c r="X52" s="213"/>
      <c r="Y52" s="213"/>
      <c r="Z52" s="213"/>
      <c r="AA52" s="213"/>
      <c r="AB52" s="213"/>
      <c r="AC52" s="213"/>
      <c r="AD52" s="213"/>
      <c r="AE52" s="213" t="s">
        <v>130</v>
      </c>
      <c r="AF52" s="213"/>
      <c r="AG52" s="213"/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14"/>
      <c r="B53" s="221"/>
      <c r="C53" s="267" t="s">
        <v>195</v>
      </c>
      <c r="D53" s="225"/>
      <c r="E53" s="230">
        <v>106</v>
      </c>
      <c r="F53" s="233"/>
      <c r="G53" s="233"/>
      <c r="H53" s="233"/>
      <c r="I53" s="233"/>
      <c r="J53" s="233"/>
      <c r="K53" s="233"/>
      <c r="L53" s="233"/>
      <c r="M53" s="233"/>
      <c r="N53" s="223"/>
      <c r="O53" s="223"/>
      <c r="P53" s="223"/>
      <c r="Q53" s="223"/>
      <c r="R53" s="223"/>
      <c r="S53" s="223"/>
      <c r="T53" s="224"/>
      <c r="U53" s="223"/>
      <c r="V53" s="213"/>
      <c r="W53" s="213"/>
      <c r="X53" s="213"/>
      <c r="Y53" s="213"/>
      <c r="Z53" s="213"/>
      <c r="AA53" s="213"/>
      <c r="AB53" s="213"/>
      <c r="AC53" s="213"/>
      <c r="AD53" s="213"/>
      <c r="AE53" s="213" t="s">
        <v>136</v>
      </c>
      <c r="AF53" s="213">
        <v>0</v>
      </c>
      <c r="AG53" s="213"/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14">
        <v>21</v>
      </c>
      <c r="B54" s="221" t="s">
        <v>196</v>
      </c>
      <c r="C54" s="266" t="s">
        <v>197</v>
      </c>
      <c r="D54" s="223" t="s">
        <v>141</v>
      </c>
      <c r="E54" s="229">
        <v>19.5</v>
      </c>
      <c r="F54" s="233">
        <f>H54+J54</f>
        <v>0</v>
      </c>
      <c r="G54" s="233">
        <f>ROUND(E54*F54,2)</f>
        <v>0</v>
      </c>
      <c r="H54" s="234"/>
      <c r="I54" s="233">
        <f>ROUND(E54*H54,2)</f>
        <v>0</v>
      </c>
      <c r="J54" s="234"/>
      <c r="K54" s="233">
        <f>ROUND(E54*J54,2)</f>
        <v>0</v>
      </c>
      <c r="L54" s="233">
        <v>21</v>
      </c>
      <c r="M54" s="233">
        <f>G54*(1+L54/100)</f>
        <v>0</v>
      </c>
      <c r="N54" s="223">
        <v>1.6740000000000001E-2</v>
      </c>
      <c r="O54" s="223">
        <f>ROUND(E54*N54,5)</f>
        <v>0.32643</v>
      </c>
      <c r="P54" s="223">
        <v>0</v>
      </c>
      <c r="Q54" s="223">
        <f>ROUND(E54*P54,5)</f>
        <v>0</v>
      </c>
      <c r="R54" s="223"/>
      <c r="S54" s="223"/>
      <c r="T54" s="224">
        <v>1.2558</v>
      </c>
      <c r="U54" s="223">
        <f>ROUND(E54*T54,2)</f>
        <v>24.49</v>
      </c>
      <c r="V54" s="213"/>
      <c r="W54" s="213"/>
      <c r="X54" s="213"/>
      <c r="Y54" s="213"/>
      <c r="Z54" s="213"/>
      <c r="AA54" s="213"/>
      <c r="AB54" s="213"/>
      <c r="AC54" s="213"/>
      <c r="AD54" s="213"/>
      <c r="AE54" s="213" t="s">
        <v>130</v>
      </c>
      <c r="AF54" s="213"/>
      <c r="AG54" s="213"/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14"/>
      <c r="B55" s="221"/>
      <c r="C55" s="267" t="s">
        <v>198</v>
      </c>
      <c r="D55" s="225"/>
      <c r="E55" s="230">
        <v>13</v>
      </c>
      <c r="F55" s="233"/>
      <c r="G55" s="233"/>
      <c r="H55" s="233"/>
      <c r="I55" s="233"/>
      <c r="J55" s="233"/>
      <c r="K55" s="233"/>
      <c r="L55" s="233"/>
      <c r="M55" s="233"/>
      <c r="N55" s="223"/>
      <c r="O55" s="223"/>
      <c r="P55" s="223"/>
      <c r="Q55" s="223"/>
      <c r="R55" s="223"/>
      <c r="S55" s="223"/>
      <c r="T55" s="224"/>
      <c r="U55" s="223"/>
      <c r="V55" s="213"/>
      <c r="W55" s="213"/>
      <c r="X55" s="213"/>
      <c r="Y55" s="213"/>
      <c r="Z55" s="213"/>
      <c r="AA55" s="213"/>
      <c r="AB55" s="213"/>
      <c r="AC55" s="213"/>
      <c r="AD55" s="213"/>
      <c r="AE55" s="213" t="s">
        <v>136</v>
      </c>
      <c r="AF55" s="213">
        <v>0</v>
      </c>
      <c r="AG55" s="213"/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14"/>
      <c r="B56" s="221"/>
      <c r="C56" s="267" t="s">
        <v>199</v>
      </c>
      <c r="D56" s="225"/>
      <c r="E56" s="230">
        <v>6.5</v>
      </c>
      <c r="F56" s="233"/>
      <c r="G56" s="233"/>
      <c r="H56" s="233"/>
      <c r="I56" s="233"/>
      <c r="J56" s="233"/>
      <c r="K56" s="233"/>
      <c r="L56" s="233"/>
      <c r="M56" s="233"/>
      <c r="N56" s="223"/>
      <c r="O56" s="223"/>
      <c r="P56" s="223"/>
      <c r="Q56" s="223"/>
      <c r="R56" s="223"/>
      <c r="S56" s="223"/>
      <c r="T56" s="224"/>
      <c r="U56" s="223"/>
      <c r="V56" s="213"/>
      <c r="W56" s="213"/>
      <c r="X56" s="213"/>
      <c r="Y56" s="213"/>
      <c r="Z56" s="213"/>
      <c r="AA56" s="213"/>
      <c r="AB56" s="213"/>
      <c r="AC56" s="213"/>
      <c r="AD56" s="213"/>
      <c r="AE56" s="213" t="s">
        <v>136</v>
      </c>
      <c r="AF56" s="213">
        <v>0</v>
      </c>
      <c r="AG56" s="213"/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ht="22.5" outlineLevel="1" x14ac:dyDescent="0.2">
      <c r="A57" s="214">
        <v>22</v>
      </c>
      <c r="B57" s="221" t="s">
        <v>200</v>
      </c>
      <c r="C57" s="266" t="s">
        <v>201</v>
      </c>
      <c r="D57" s="223" t="s">
        <v>141</v>
      </c>
      <c r="E57" s="229">
        <v>22.73</v>
      </c>
      <c r="F57" s="233">
        <f>H57+J57</f>
        <v>0</v>
      </c>
      <c r="G57" s="233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23">
        <v>1.0410000000000001E-2</v>
      </c>
      <c r="O57" s="223">
        <f>ROUND(E57*N57,5)</f>
        <v>0.23662</v>
      </c>
      <c r="P57" s="223">
        <v>0</v>
      </c>
      <c r="Q57" s="223">
        <f>ROUND(E57*P57,5)</f>
        <v>0</v>
      </c>
      <c r="R57" s="223"/>
      <c r="S57" s="223"/>
      <c r="T57" s="224">
        <v>0.85699999999999998</v>
      </c>
      <c r="U57" s="223">
        <f>ROUND(E57*T57,2)</f>
        <v>19.48</v>
      </c>
      <c r="V57" s="213"/>
      <c r="W57" s="213"/>
      <c r="X57" s="213"/>
      <c r="Y57" s="213"/>
      <c r="Z57" s="213"/>
      <c r="AA57" s="213"/>
      <c r="AB57" s="213"/>
      <c r="AC57" s="213"/>
      <c r="AD57" s="213"/>
      <c r="AE57" s="213" t="s">
        <v>130</v>
      </c>
      <c r="AF57" s="213"/>
      <c r="AG57" s="213"/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14"/>
      <c r="B58" s="221"/>
      <c r="C58" s="267" t="s">
        <v>202</v>
      </c>
      <c r="D58" s="225"/>
      <c r="E58" s="230">
        <v>16.03</v>
      </c>
      <c r="F58" s="233"/>
      <c r="G58" s="233"/>
      <c r="H58" s="233"/>
      <c r="I58" s="233"/>
      <c r="J58" s="233"/>
      <c r="K58" s="233"/>
      <c r="L58" s="233"/>
      <c r="M58" s="233"/>
      <c r="N58" s="223"/>
      <c r="O58" s="223"/>
      <c r="P58" s="223"/>
      <c r="Q58" s="223"/>
      <c r="R58" s="223"/>
      <c r="S58" s="223"/>
      <c r="T58" s="224"/>
      <c r="U58" s="223"/>
      <c r="V58" s="213"/>
      <c r="W58" s="213"/>
      <c r="X58" s="213"/>
      <c r="Y58" s="213"/>
      <c r="Z58" s="213"/>
      <c r="AA58" s="213"/>
      <c r="AB58" s="213"/>
      <c r="AC58" s="213"/>
      <c r="AD58" s="213"/>
      <c r="AE58" s="213" t="s">
        <v>136</v>
      </c>
      <c r="AF58" s="213">
        <v>0</v>
      </c>
      <c r="AG58" s="213"/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14"/>
      <c r="B59" s="221"/>
      <c r="C59" s="267" t="s">
        <v>203</v>
      </c>
      <c r="D59" s="225"/>
      <c r="E59" s="230">
        <v>6.7</v>
      </c>
      <c r="F59" s="233"/>
      <c r="G59" s="233"/>
      <c r="H59" s="233"/>
      <c r="I59" s="233"/>
      <c r="J59" s="233"/>
      <c r="K59" s="233"/>
      <c r="L59" s="233"/>
      <c r="M59" s="233"/>
      <c r="N59" s="223"/>
      <c r="O59" s="223"/>
      <c r="P59" s="223"/>
      <c r="Q59" s="223"/>
      <c r="R59" s="223"/>
      <c r="S59" s="223"/>
      <c r="T59" s="224"/>
      <c r="U59" s="223"/>
      <c r="V59" s="213"/>
      <c r="W59" s="213"/>
      <c r="X59" s="213"/>
      <c r="Y59" s="213"/>
      <c r="Z59" s="213"/>
      <c r="AA59" s="213"/>
      <c r="AB59" s="213"/>
      <c r="AC59" s="213"/>
      <c r="AD59" s="213"/>
      <c r="AE59" s="213" t="s">
        <v>136</v>
      </c>
      <c r="AF59" s="213">
        <v>0</v>
      </c>
      <c r="AG59" s="213"/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x14ac:dyDescent="0.2">
      <c r="A60" s="215" t="s">
        <v>125</v>
      </c>
      <c r="B60" s="222" t="s">
        <v>72</v>
      </c>
      <c r="C60" s="268" t="s">
        <v>73</v>
      </c>
      <c r="D60" s="226"/>
      <c r="E60" s="231"/>
      <c r="F60" s="235"/>
      <c r="G60" s="235">
        <f>SUMIF(AE61:AE63,"&lt;&gt;NOR",G61:G63)</f>
        <v>0</v>
      </c>
      <c r="H60" s="235"/>
      <c r="I60" s="235">
        <f>SUM(I61:I63)</f>
        <v>0</v>
      </c>
      <c r="J60" s="235"/>
      <c r="K60" s="235">
        <f>SUM(K61:K63)</f>
        <v>0</v>
      </c>
      <c r="L60" s="235"/>
      <c r="M60" s="235">
        <f>SUM(M61:M63)</f>
        <v>0</v>
      </c>
      <c r="N60" s="226"/>
      <c r="O60" s="226">
        <f>SUM(O61:O63)</f>
        <v>18.364850000000001</v>
      </c>
      <c r="P60" s="226"/>
      <c r="Q60" s="226">
        <f>SUM(Q61:Q63)</f>
        <v>0</v>
      </c>
      <c r="R60" s="226"/>
      <c r="S60" s="226"/>
      <c r="T60" s="227"/>
      <c r="U60" s="226">
        <f>SUM(U61:U63)</f>
        <v>21.75</v>
      </c>
      <c r="AE60" t="s">
        <v>126</v>
      </c>
    </row>
    <row r="61" spans="1:60" outlineLevel="1" x14ac:dyDescent="0.2">
      <c r="A61" s="214">
        <v>23</v>
      </c>
      <c r="B61" s="221" t="s">
        <v>204</v>
      </c>
      <c r="C61" s="266" t="s">
        <v>205</v>
      </c>
      <c r="D61" s="223" t="s">
        <v>141</v>
      </c>
      <c r="E61" s="229">
        <v>25.5</v>
      </c>
      <c r="F61" s="233">
        <f>H61+J61</f>
        <v>0</v>
      </c>
      <c r="G61" s="233">
        <f>ROUND(E61*F61,2)</f>
        <v>0</v>
      </c>
      <c r="H61" s="234"/>
      <c r="I61" s="233">
        <f>ROUND(E61*H61,2)</f>
        <v>0</v>
      </c>
      <c r="J61" s="234"/>
      <c r="K61" s="233">
        <f>ROUND(E61*J61,2)</f>
        <v>0</v>
      </c>
      <c r="L61" s="233">
        <v>21</v>
      </c>
      <c r="M61" s="233">
        <f>G61*(1+L61/100)</f>
        <v>0</v>
      </c>
      <c r="N61" s="223">
        <v>0.16192000000000001</v>
      </c>
      <c r="O61" s="223">
        <f>ROUND(E61*N61,5)</f>
        <v>4.1289600000000002</v>
      </c>
      <c r="P61" s="223">
        <v>0</v>
      </c>
      <c r="Q61" s="223">
        <f>ROUND(E61*P61,5)</f>
        <v>0</v>
      </c>
      <c r="R61" s="223"/>
      <c r="S61" s="223"/>
      <c r="T61" s="224">
        <v>0.09</v>
      </c>
      <c r="U61" s="223">
        <f>ROUND(E61*T61,2)</f>
        <v>2.2999999999999998</v>
      </c>
      <c r="V61" s="213"/>
      <c r="W61" s="213"/>
      <c r="X61" s="213"/>
      <c r="Y61" s="213"/>
      <c r="Z61" s="213"/>
      <c r="AA61" s="213"/>
      <c r="AB61" s="213"/>
      <c r="AC61" s="213"/>
      <c r="AD61" s="213"/>
      <c r="AE61" s="213" t="s">
        <v>130</v>
      </c>
      <c r="AF61" s="213"/>
      <c r="AG61" s="213"/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14">
        <v>24</v>
      </c>
      <c r="B62" s="221" t="s">
        <v>206</v>
      </c>
      <c r="C62" s="266" t="s">
        <v>207</v>
      </c>
      <c r="D62" s="223" t="s">
        <v>141</v>
      </c>
      <c r="E62" s="229">
        <v>25.5</v>
      </c>
      <c r="F62" s="233">
        <f>H62+J62</f>
        <v>0</v>
      </c>
      <c r="G62" s="233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23">
        <v>0.28000000000000003</v>
      </c>
      <c r="O62" s="223">
        <f>ROUND(E62*N62,5)</f>
        <v>7.14</v>
      </c>
      <c r="P62" s="223">
        <v>0</v>
      </c>
      <c r="Q62" s="223">
        <f>ROUND(E62*P62,5)</f>
        <v>0</v>
      </c>
      <c r="R62" s="223"/>
      <c r="S62" s="223"/>
      <c r="T62" s="224">
        <v>0.255</v>
      </c>
      <c r="U62" s="223">
        <f>ROUND(E62*T62,2)</f>
        <v>6.5</v>
      </c>
      <c r="V62" s="213"/>
      <c r="W62" s="213"/>
      <c r="X62" s="213"/>
      <c r="Y62" s="213"/>
      <c r="Z62" s="213"/>
      <c r="AA62" s="213"/>
      <c r="AB62" s="213"/>
      <c r="AC62" s="213"/>
      <c r="AD62" s="213"/>
      <c r="AE62" s="213" t="s">
        <v>130</v>
      </c>
      <c r="AF62" s="213"/>
      <c r="AG62" s="213"/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14">
        <v>25</v>
      </c>
      <c r="B63" s="221" t="s">
        <v>208</v>
      </c>
      <c r="C63" s="266" t="s">
        <v>209</v>
      </c>
      <c r="D63" s="223" t="s">
        <v>141</v>
      </c>
      <c r="E63" s="229">
        <v>25.5</v>
      </c>
      <c r="F63" s="233">
        <f>H63+J63</f>
        <v>0</v>
      </c>
      <c r="G63" s="233">
        <f>ROUND(E63*F63,2)</f>
        <v>0</v>
      </c>
      <c r="H63" s="234"/>
      <c r="I63" s="233">
        <f>ROUND(E63*H63,2)</f>
        <v>0</v>
      </c>
      <c r="J63" s="234"/>
      <c r="K63" s="233">
        <f>ROUND(E63*J63,2)</f>
        <v>0</v>
      </c>
      <c r="L63" s="233">
        <v>21</v>
      </c>
      <c r="M63" s="233">
        <f>G63*(1+L63/100)</f>
        <v>0</v>
      </c>
      <c r="N63" s="223">
        <v>0.27827000000000002</v>
      </c>
      <c r="O63" s="223">
        <f>ROUND(E63*N63,5)</f>
        <v>7.0958899999999998</v>
      </c>
      <c r="P63" s="223">
        <v>0</v>
      </c>
      <c r="Q63" s="223">
        <f>ROUND(E63*P63,5)</f>
        <v>0</v>
      </c>
      <c r="R63" s="223"/>
      <c r="S63" s="223"/>
      <c r="T63" s="224">
        <v>0.50800000000000001</v>
      </c>
      <c r="U63" s="223">
        <f>ROUND(E63*T63,2)</f>
        <v>12.95</v>
      </c>
      <c r="V63" s="213"/>
      <c r="W63" s="213"/>
      <c r="X63" s="213"/>
      <c r="Y63" s="213"/>
      <c r="Z63" s="213"/>
      <c r="AA63" s="213"/>
      <c r="AB63" s="213"/>
      <c r="AC63" s="213"/>
      <c r="AD63" s="213"/>
      <c r="AE63" s="213" t="s">
        <v>130</v>
      </c>
      <c r="AF63" s="213"/>
      <c r="AG63" s="213"/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x14ac:dyDescent="0.2">
      <c r="A64" s="215" t="s">
        <v>125</v>
      </c>
      <c r="B64" s="222" t="s">
        <v>74</v>
      </c>
      <c r="C64" s="268" t="s">
        <v>75</v>
      </c>
      <c r="D64" s="226"/>
      <c r="E64" s="231"/>
      <c r="F64" s="235"/>
      <c r="G64" s="235">
        <f>SUMIF(AE65:AE92,"&lt;&gt;NOR",G65:G92)</f>
        <v>0</v>
      </c>
      <c r="H64" s="235"/>
      <c r="I64" s="235">
        <f>SUM(I65:I92)</f>
        <v>0</v>
      </c>
      <c r="J64" s="235"/>
      <c r="K64" s="235">
        <f>SUM(K65:K92)</f>
        <v>0</v>
      </c>
      <c r="L64" s="235"/>
      <c r="M64" s="235">
        <f>SUM(M65:M92)</f>
        <v>0</v>
      </c>
      <c r="N64" s="226"/>
      <c r="O64" s="226">
        <f>SUM(O65:O92)</f>
        <v>0</v>
      </c>
      <c r="P64" s="226"/>
      <c r="Q64" s="226">
        <f>SUM(Q65:Q92)</f>
        <v>0</v>
      </c>
      <c r="R64" s="226"/>
      <c r="S64" s="226"/>
      <c r="T64" s="227"/>
      <c r="U64" s="226">
        <f>SUM(U65:U92)</f>
        <v>2.2200000000000002</v>
      </c>
      <c r="AE64" t="s">
        <v>126</v>
      </c>
    </row>
    <row r="65" spans="1:60" outlineLevel="1" x14ac:dyDescent="0.2">
      <c r="A65" s="214">
        <v>26</v>
      </c>
      <c r="B65" s="221" t="s">
        <v>210</v>
      </c>
      <c r="C65" s="266" t="s">
        <v>211</v>
      </c>
      <c r="D65" s="223" t="s">
        <v>141</v>
      </c>
      <c r="E65" s="229">
        <v>2.1</v>
      </c>
      <c r="F65" s="233">
        <f>H65+J65</f>
        <v>0</v>
      </c>
      <c r="G65" s="233">
        <f>ROUND(E65*F65,2)</f>
        <v>0</v>
      </c>
      <c r="H65" s="234"/>
      <c r="I65" s="233">
        <f>ROUND(E65*H65,2)</f>
        <v>0</v>
      </c>
      <c r="J65" s="234"/>
      <c r="K65" s="233">
        <f>ROUND(E65*J65,2)</f>
        <v>0</v>
      </c>
      <c r="L65" s="233">
        <v>21</v>
      </c>
      <c r="M65" s="233">
        <f>G65*(1+L65/100)</f>
        <v>0</v>
      </c>
      <c r="N65" s="223">
        <v>0</v>
      </c>
      <c r="O65" s="223">
        <f>ROUND(E65*N65,5)</f>
        <v>0</v>
      </c>
      <c r="P65" s="223">
        <v>0</v>
      </c>
      <c r="Q65" s="223">
        <f>ROUND(E65*P65,5)</f>
        <v>0</v>
      </c>
      <c r="R65" s="223"/>
      <c r="S65" s="223"/>
      <c r="T65" s="224">
        <v>0.38</v>
      </c>
      <c r="U65" s="223">
        <f>ROUND(E65*T65,2)</f>
        <v>0.8</v>
      </c>
      <c r="V65" s="213"/>
      <c r="W65" s="213"/>
      <c r="X65" s="213"/>
      <c r="Y65" s="213"/>
      <c r="Z65" s="213"/>
      <c r="AA65" s="213"/>
      <c r="AB65" s="213"/>
      <c r="AC65" s="213"/>
      <c r="AD65" s="213"/>
      <c r="AE65" s="213" t="s">
        <v>130</v>
      </c>
      <c r="AF65" s="213"/>
      <c r="AG65" s="213"/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ht="22.5" outlineLevel="1" x14ac:dyDescent="0.2">
      <c r="A66" s="214">
        <v>27</v>
      </c>
      <c r="B66" s="221" t="s">
        <v>212</v>
      </c>
      <c r="C66" s="266" t="s">
        <v>213</v>
      </c>
      <c r="D66" s="223" t="s">
        <v>194</v>
      </c>
      <c r="E66" s="229">
        <v>6</v>
      </c>
      <c r="F66" s="233">
        <f>H66+J66</f>
        <v>0</v>
      </c>
      <c r="G66" s="233">
        <f>ROUND(E66*F66,2)</f>
        <v>0</v>
      </c>
      <c r="H66" s="234"/>
      <c r="I66" s="233">
        <f>ROUND(E66*H66,2)</f>
        <v>0</v>
      </c>
      <c r="J66" s="234"/>
      <c r="K66" s="233">
        <f>ROUND(E66*J66,2)</f>
        <v>0</v>
      </c>
      <c r="L66" s="233">
        <v>21</v>
      </c>
      <c r="M66" s="233">
        <f>G66*(1+L66/100)</f>
        <v>0</v>
      </c>
      <c r="N66" s="223">
        <v>0</v>
      </c>
      <c r="O66" s="223">
        <f>ROUND(E66*N66,5)</f>
        <v>0</v>
      </c>
      <c r="P66" s="223">
        <v>0</v>
      </c>
      <c r="Q66" s="223">
        <f>ROUND(E66*P66,5)</f>
        <v>0</v>
      </c>
      <c r="R66" s="223"/>
      <c r="S66" s="223"/>
      <c r="T66" s="224">
        <v>0.14000000000000001</v>
      </c>
      <c r="U66" s="223">
        <f>ROUND(E66*T66,2)</f>
        <v>0.84</v>
      </c>
      <c r="V66" s="213"/>
      <c r="W66" s="213"/>
      <c r="X66" s="213"/>
      <c r="Y66" s="213"/>
      <c r="Z66" s="213"/>
      <c r="AA66" s="213"/>
      <c r="AB66" s="213"/>
      <c r="AC66" s="213"/>
      <c r="AD66" s="213"/>
      <c r="AE66" s="213" t="s">
        <v>130</v>
      </c>
      <c r="AF66" s="213"/>
      <c r="AG66" s="213"/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14">
        <v>28</v>
      </c>
      <c r="B67" s="221" t="s">
        <v>214</v>
      </c>
      <c r="C67" s="266" t="s">
        <v>215</v>
      </c>
      <c r="D67" s="223" t="s">
        <v>141</v>
      </c>
      <c r="E67" s="229">
        <v>16.649999999999999</v>
      </c>
      <c r="F67" s="233">
        <f>H67+J67</f>
        <v>0</v>
      </c>
      <c r="G67" s="233">
        <f>ROUND(E67*F67,2)</f>
        <v>0</v>
      </c>
      <c r="H67" s="234"/>
      <c r="I67" s="233">
        <f>ROUND(E67*H67,2)</f>
        <v>0</v>
      </c>
      <c r="J67" s="234"/>
      <c r="K67" s="233">
        <f>ROUND(E67*J67,2)</f>
        <v>0</v>
      </c>
      <c r="L67" s="233">
        <v>21</v>
      </c>
      <c r="M67" s="233">
        <f>G67*(1+L67/100)</f>
        <v>0</v>
      </c>
      <c r="N67" s="223">
        <v>0</v>
      </c>
      <c r="O67" s="223">
        <f>ROUND(E67*N67,5)</f>
        <v>0</v>
      </c>
      <c r="P67" s="223">
        <v>0</v>
      </c>
      <c r="Q67" s="223">
        <f>ROUND(E67*P67,5)</f>
        <v>0</v>
      </c>
      <c r="R67" s="223"/>
      <c r="S67" s="223"/>
      <c r="T67" s="224">
        <v>3.5000000000000003E-2</v>
      </c>
      <c r="U67" s="223">
        <f>ROUND(E67*T67,2)</f>
        <v>0.57999999999999996</v>
      </c>
      <c r="V67" s="213"/>
      <c r="W67" s="213"/>
      <c r="X67" s="213"/>
      <c r="Y67" s="213"/>
      <c r="Z67" s="213"/>
      <c r="AA67" s="213"/>
      <c r="AB67" s="213"/>
      <c r="AC67" s="213"/>
      <c r="AD67" s="213"/>
      <c r="AE67" s="213" t="s">
        <v>130</v>
      </c>
      <c r="AF67" s="213"/>
      <c r="AG67" s="213"/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14"/>
      <c r="B68" s="221"/>
      <c r="C68" s="267" t="s">
        <v>216</v>
      </c>
      <c r="D68" s="225"/>
      <c r="E68" s="230">
        <v>2.1</v>
      </c>
      <c r="F68" s="233"/>
      <c r="G68" s="233"/>
      <c r="H68" s="233"/>
      <c r="I68" s="233"/>
      <c r="J68" s="233"/>
      <c r="K68" s="233"/>
      <c r="L68" s="233"/>
      <c r="M68" s="233"/>
      <c r="N68" s="223"/>
      <c r="O68" s="223"/>
      <c r="P68" s="223"/>
      <c r="Q68" s="223"/>
      <c r="R68" s="223"/>
      <c r="S68" s="223"/>
      <c r="T68" s="224"/>
      <c r="U68" s="223"/>
      <c r="V68" s="213"/>
      <c r="W68" s="213"/>
      <c r="X68" s="213"/>
      <c r="Y68" s="213"/>
      <c r="Z68" s="213"/>
      <c r="AA68" s="213"/>
      <c r="AB68" s="213"/>
      <c r="AC68" s="213"/>
      <c r="AD68" s="213"/>
      <c r="AE68" s="213" t="s">
        <v>136</v>
      </c>
      <c r="AF68" s="213">
        <v>0</v>
      </c>
      <c r="AG68" s="213"/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14"/>
      <c r="B69" s="221"/>
      <c r="C69" s="267" t="s">
        <v>217</v>
      </c>
      <c r="D69" s="225"/>
      <c r="E69" s="230">
        <v>14.55</v>
      </c>
      <c r="F69" s="233"/>
      <c r="G69" s="233"/>
      <c r="H69" s="233"/>
      <c r="I69" s="233"/>
      <c r="J69" s="233"/>
      <c r="K69" s="233"/>
      <c r="L69" s="233"/>
      <c r="M69" s="233"/>
      <c r="N69" s="223"/>
      <c r="O69" s="223"/>
      <c r="P69" s="223"/>
      <c r="Q69" s="223"/>
      <c r="R69" s="223"/>
      <c r="S69" s="223"/>
      <c r="T69" s="224"/>
      <c r="U69" s="223"/>
      <c r="V69" s="213"/>
      <c r="W69" s="213"/>
      <c r="X69" s="213"/>
      <c r="Y69" s="213"/>
      <c r="Z69" s="213"/>
      <c r="AA69" s="213"/>
      <c r="AB69" s="213"/>
      <c r="AC69" s="213"/>
      <c r="AD69" s="213"/>
      <c r="AE69" s="213" t="s">
        <v>136</v>
      </c>
      <c r="AF69" s="213">
        <v>0</v>
      </c>
      <c r="AG69" s="213"/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14">
        <v>29</v>
      </c>
      <c r="B70" s="221" t="s">
        <v>218</v>
      </c>
      <c r="C70" s="266" t="s">
        <v>219</v>
      </c>
      <c r="D70" s="223" t="s">
        <v>141</v>
      </c>
      <c r="E70" s="229">
        <v>16.649999999999999</v>
      </c>
      <c r="F70" s="233">
        <f>H70+J70</f>
        <v>0</v>
      </c>
      <c r="G70" s="233">
        <f>ROUND(E70*F70,2)</f>
        <v>0</v>
      </c>
      <c r="H70" s="234"/>
      <c r="I70" s="233">
        <f>ROUND(E70*H70,2)</f>
        <v>0</v>
      </c>
      <c r="J70" s="234"/>
      <c r="K70" s="233">
        <f>ROUND(E70*J70,2)</f>
        <v>0</v>
      </c>
      <c r="L70" s="233">
        <v>21</v>
      </c>
      <c r="M70" s="233">
        <f>G70*(1+L70/100)</f>
        <v>0</v>
      </c>
      <c r="N70" s="223">
        <v>0</v>
      </c>
      <c r="O70" s="223">
        <f>ROUND(E70*N70,5)</f>
        <v>0</v>
      </c>
      <c r="P70" s="223">
        <v>0</v>
      </c>
      <c r="Q70" s="223">
        <f>ROUND(E70*P70,5)</f>
        <v>0</v>
      </c>
      <c r="R70" s="223"/>
      <c r="S70" s="223"/>
      <c r="T70" s="224">
        <v>0</v>
      </c>
      <c r="U70" s="223">
        <f>ROUND(E70*T70,2)</f>
        <v>0</v>
      </c>
      <c r="V70" s="213"/>
      <c r="W70" s="213"/>
      <c r="X70" s="213"/>
      <c r="Y70" s="213"/>
      <c r="Z70" s="213"/>
      <c r="AA70" s="213"/>
      <c r="AB70" s="213"/>
      <c r="AC70" s="213"/>
      <c r="AD70" s="213"/>
      <c r="AE70" s="213" t="s">
        <v>130</v>
      </c>
      <c r="AF70" s="213"/>
      <c r="AG70" s="213"/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14"/>
      <c r="B71" s="221"/>
      <c r="C71" s="267" t="s">
        <v>220</v>
      </c>
      <c r="D71" s="225"/>
      <c r="E71" s="230">
        <v>2.1</v>
      </c>
      <c r="F71" s="233"/>
      <c r="G71" s="233"/>
      <c r="H71" s="233"/>
      <c r="I71" s="233"/>
      <c r="J71" s="233"/>
      <c r="K71" s="233"/>
      <c r="L71" s="233"/>
      <c r="M71" s="233"/>
      <c r="N71" s="223"/>
      <c r="O71" s="223"/>
      <c r="P71" s="223"/>
      <c r="Q71" s="223"/>
      <c r="R71" s="223"/>
      <c r="S71" s="223"/>
      <c r="T71" s="224"/>
      <c r="U71" s="223"/>
      <c r="V71" s="213"/>
      <c r="W71" s="213"/>
      <c r="X71" s="213"/>
      <c r="Y71" s="213"/>
      <c r="Z71" s="213"/>
      <c r="AA71" s="213"/>
      <c r="AB71" s="213"/>
      <c r="AC71" s="213"/>
      <c r="AD71" s="213"/>
      <c r="AE71" s="213" t="s">
        <v>136</v>
      </c>
      <c r="AF71" s="213">
        <v>0</v>
      </c>
      <c r="AG71" s="213"/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14"/>
      <c r="B72" s="221"/>
      <c r="C72" s="267" t="s">
        <v>217</v>
      </c>
      <c r="D72" s="225"/>
      <c r="E72" s="230">
        <v>14.55</v>
      </c>
      <c r="F72" s="233"/>
      <c r="G72" s="233"/>
      <c r="H72" s="233"/>
      <c r="I72" s="233"/>
      <c r="J72" s="233"/>
      <c r="K72" s="233"/>
      <c r="L72" s="233"/>
      <c r="M72" s="233"/>
      <c r="N72" s="223"/>
      <c r="O72" s="223"/>
      <c r="P72" s="223"/>
      <c r="Q72" s="223"/>
      <c r="R72" s="223"/>
      <c r="S72" s="223"/>
      <c r="T72" s="224"/>
      <c r="U72" s="223"/>
      <c r="V72" s="213"/>
      <c r="W72" s="213"/>
      <c r="X72" s="213"/>
      <c r="Y72" s="213"/>
      <c r="Z72" s="213"/>
      <c r="AA72" s="213"/>
      <c r="AB72" s="213"/>
      <c r="AC72" s="213"/>
      <c r="AD72" s="213"/>
      <c r="AE72" s="213" t="s">
        <v>136</v>
      </c>
      <c r="AF72" s="213">
        <v>0</v>
      </c>
      <c r="AG72" s="213"/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14">
        <v>30</v>
      </c>
      <c r="B73" s="221" t="s">
        <v>221</v>
      </c>
      <c r="C73" s="266" t="s">
        <v>222</v>
      </c>
      <c r="D73" s="223" t="s">
        <v>141</v>
      </c>
      <c r="E73" s="229">
        <v>2.1</v>
      </c>
      <c r="F73" s="233">
        <f>H73+J73</f>
        <v>0</v>
      </c>
      <c r="G73" s="233">
        <f>ROUND(E73*F73,2)</f>
        <v>0</v>
      </c>
      <c r="H73" s="234"/>
      <c r="I73" s="233">
        <f>ROUND(E73*H73,2)</f>
        <v>0</v>
      </c>
      <c r="J73" s="234"/>
      <c r="K73" s="233">
        <f>ROUND(E73*J73,2)</f>
        <v>0</v>
      </c>
      <c r="L73" s="233">
        <v>21</v>
      </c>
      <c r="M73" s="233">
        <f>G73*(1+L73/100)</f>
        <v>0</v>
      </c>
      <c r="N73" s="223">
        <v>0</v>
      </c>
      <c r="O73" s="223">
        <f>ROUND(E73*N73,5)</f>
        <v>0</v>
      </c>
      <c r="P73" s="223">
        <v>0</v>
      </c>
      <c r="Q73" s="223">
        <f>ROUND(E73*P73,5)</f>
        <v>0</v>
      </c>
      <c r="R73" s="223"/>
      <c r="S73" s="223"/>
      <c r="T73" s="224">
        <v>0</v>
      </c>
      <c r="U73" s="223">
        <f>ROUND(E73*T73,2)</f>
        <v>0</v>
      </c>
      <c r="V73" s="213"/>
      <c r="W73" s="213"/>
      <c r="X73" s="213"/>
      <c r="Y73" s="213"/>
      <c r="Z73" s="213"/>
      <c r="AA73" s="213"/>
      <c r="AB73" s="213"/>
      <c r="AC73" s="213"/>
      <c r="AD73" s="213"/>
      <c r="AE73" s="213" t="s">
        <v>130</v>
      </c>
      <c r="AF73" s="213"/>
      <c r="AG73" s="213"/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14">
        <v>31</v>
      </c>
      <c r="B74" s="221" t="s">
        <v>223</v>
      </c>
      <c r="C74" s="266" t="s">
        <v>224</v>
      </c>
      <c r="D74" s="223" t="s">
        <v>141</v>
      </c>
      <c r="E74" s="229">
        <v>2.1</v>
      </c>
      <c r="F74" s="233">
        <f>H74+J74</f>
        <v>0</v>
      </c>
      <c r="G74" s="233">
        <f>ROUND(E74*F74,2)</f>
        <v>0</v>
      </c>
      <c r="H74" s="234"/>
      <c r="I74" s="233">
        <f>ROUND(E74*H74,2)</f>
        <v>0</v>
      </c>
      <c r="J74" s="234"/>
      <c r="K74" s="233">
        <f>ROUND(E74*J74,2)</f>
        <v>0</v>
      </c>
      <c r="L74" s="233">
        <v>21</v>
      </c>
      <c r="M74" s="233">
        <f>G74*(1+L74/100)</f>
        <v>0</v>
      </c>
      <c r="N74" s="223">
        <v>0</v>
      </c>
      <c r="O74" s="223">
        <f>ROUND(E74*N74,5)</f>
        <v>0</v>
      </c>
      <c r="P74" s="223">
        <v>0</v>
      </c>
      <c r="Q74" s="223">
        <f>ROUND(E74*P74,5)</f>
        <v>0</v>
      </c>
      <c r="R74" s="223"/>
      <c r="S74" s="223"/>
      <c r="T74" s="224">
        <v>0</v>
      </c>
      <c r="U74" s="223">
        <f>ROUND(E74*T74,2)</f>
        <v>0</v>
      </c>
      <c r="V74" s="213"/>
      <c r="W74" s="213"/>
      <c r="X74" s="213"/>
      <c r="Y74" s="213"/>
      <c r="Z74" s="213"/>
      <c r="AA74" s="213"/>
      <c r="AB74" s="213"/>
      <c r="AC74" s="213"/>
      <c r="AD74" s="213"/>
      <c r="AE74" s="213" t="s">
        <v>130</v>
      </c>
      <c r="AF74" s="213"/>
      <c r="AG74" s="213"/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14">
        <v>32</v>
      </c>
      <c r="B75" s="221" t="s">
        <v>225</v>
      </c>
      <c r="C75" s="266" t="s">
        <v>226</v>
      </c>
      <c r="D75" s="223" t="s">
        <v>141</v>
      </c>
      <c r="E75" s="229">
        <v>2.1</v>
      </c>
      <c r="F75" s="233">
        <f>H75+J75</f>
        <v>0</v>
      </c>
      <c r="G75" s="233">
        <f>ROUND(E75*F75,2)</f>
        <v>0</v>
      </c>
      <c r="H75" s="234"/>
      <c r="I75" s="233">
        <f>ROUND(E75*H75,2)</f>
        <v>0</v>
      </c>
      <c r="J75" s="234"/>
      <c r="K75" s="233">
        <f>ROUND(E75*J75,2)</f>
        <v>0</v>
      </c>
      <c r="L75" s="233">
        <v>21</v>
      </c>
      <c r="M75" s="233">
        <f>G75*(1+L75/100)</f>
        <v>0</v>
      </c>
      <c r="N75" s="223">
        <v>0</v>
      </c>
      <c r="O75" s="223">
        <f>ROUND(E75*N75,5)</f>
        <v>0</v>
      </c>
      <c r="P75" s="223">
        <v>0</v>
      </c>
      <c r="Q75" s="223">
        <f>ROUND(E75*P75,5)</f>
        <v>0</v>
      </c>
      <c r="R75" s="223"/>
      <c r="S75" s="223"/>
      <c r="T75" s="224">
        <v>0</v>
      </c>
      <c r="U75" s="223">
        <f>ROUND(E75*T75,2)</f>
        <v>0</v>
      </c>
      <c r="V75" s="213"/>
      <c r="W75" s="213"/>
      <c r="X75" s="213"/>
      <c r="Y75" s="213"/>
      <c r="Z75" s="213"/>
      <c r="AA75" s="213"/>
      <c r="AB75" s="213"/>
      <c r="AC75" s="213"/>
      <c r="AD75" s="213"/>
      <c r="AE75" s="213" t="s">
        <v>130</v>
      </c>
      <c r="AF75" s="213"/>
      <c r="AG75" s="213"/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14">
        <v>33</v>
      </c>
      <c r="B76" s="221" t="s">
        <v>227</v>
      </c>
      <c r="C76" s="266" t="s">
        <v>228</v>
      </c>
      <c r="D76" s="223" t="s">
        <v>141</v>
      </c>
      <c r="E76" s="229">
        <v>2.1</v>
      </c>
      <c r="F76" s="233">
        <f>H76+J76</f>
        <v>0</v>
      </c>
      <c r="G76" s="233">
        <f>ROUND(E76*F76,2)</f>
        <v>0</v>
      </c>
      <c r="H76" s="234"/>
      <c r="I76" s="233">
        <f>ROUND(E76*H76,2)</f>
        <v>0</v>
      </c>
      <c r="J76" s="234"/>
      <c r="K76" s="233">
        <f>ROUND(E76*J76,2)</f>
        <v>0</v>
      </c>
      <c r="L76" s="233">
        <v>21</v>
      </c>
      <c r="M76" s="233">
        <f>G76*(1+L76/100)</f>
        <v>0</v>
      </c>
      <c r="N76" s="223">
        <v>0</v>
      </c>
      <c r="O76" s="223">
        <f>ROUND(E76*N76,5)</f>
        <v>0</v>
      </c>
      <c r="P76" s="223">
        <v>0</v>
      </c>
      <c r="Q76" s="223">
        <f>ROUND(E76*P76,5)</f>
        <v>0</v>
      </c>
      <c r="R76" s="223"/>
      <c r="S76" s="223"/>
      <c r="T76" s="224">
        <v>0</v>
      </c>
      <c r="U76" s="223">
        <f>ROUND(E76*T76,2)</f>
        <v>0</v>
      </c>
      <c r="V76" s="213"/>
      <c r="W76" s="213"/>
      <c r="X76" s="213"/>
      <c r="Y76" s="213"/>
      <c r="Z76" s="213"/>
      <c r="AA76" s="213"/>
      <c r="AB76" s="213"/>
      <c r="AC76" s="213"/>
      <c r="AD76" s="213"/>
      <c r="AE76" s="213" t="s">
        <v>130</v>
      </c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14">
        <v>34</v>
      </c>
      <c r="B77" s="221" t="s">
        <v>229</v>
      </c>
      <c r="C77" s="266" t="s">
        <v>230</v>
      </c>
      <c r="D77" s="223" t="s">
        <v>141</v>
      </c>
      <c r="E77" s="229">
        <v>14.55</v>
      </c>
      <c r="F77" s="233">
        <f>H77+J77</f>
        <v>0</v>
      </c>
      <c r="G77" s="233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23">
        <v>0</v>
      </c>
      <c r="O77" s="223">
        <f>ROUND(E77*N77,5)</f>
        <v>0</v>
      </c>
      <c r="P77" s="223">
        <v>0</v>
      </c>
      <c r="Q77" s="223">
        <f>ROUND(E77*P77,5)</f>
        <v>0</v>
      </c>
      <c r="R77" s="223"/>
      <c r="S77" s="223"/>
      <c r="T77" s="224">
        <v>0</v>
      </c>
      <c r="U77" s="223">
        <f>ROUND(E77*T77,2)</f>
        <v>0</v>
      </c>
      <c r="V77" s="213"/>
      <c r="W77" s="213"/>
      <c r="X77" s="213"/>
      <c r="Y77" s="213"/>
      <c r="Z77" s="213"/>
      <c r="AA77" s="213"/>
      <c r="AB77" s="213"/>
      <c r="AC77" s="213"/>
      <c r="AD77" s="213"/>
      <c r="AE77" s="213" t="s">
        <v>130</v>
      </c>
      <c r="AF77" s="213"/>
      <c r="AG77" s="213"/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14"/>
      <c r="B78" s="221"/>
      <c r="C78" s="267" t="s">
        <v>217</v>
      </c>
      <c r="D78" s="225"/>
      <c r="E78" s="230">
        <v>14.55</v>
      </c>
      <c r="F78" s="233"/>
      <c r="G78" s="233"/>
      <c r="H78" s="233"/>
      <c r="I78" s="233"/>
      <c r="J78" s="233"/>
      <c r="K78" s="233"/>
      <c r="L78" s="233"/>
      <c r="M78" s="233"/>
      <c r="N78" s="223"/>
      <c r="O78" s="223"/>
      <c r="P78" s="223"/>
      <c r="Q78" s="223"/>
      <c r="R78" s="223"/>
      <c r="S78" s="223"/>
      <c r="T78" s="224"/>
      <c r="U78" s="223"/>
      <c r="V78" s="213"/>
      <c r="W78" s="213"/>
      <c r="X78" s="213"/>
      <c r="Y78" s="213"/>
      <c r="Z78" s="213"/>
      <c r="AA78" s="213"/>
      <c r="AB78" s="213"/>
      <c r="AC78" s="213"/>
      <c r="AD78" s="213"/>
      <c r="AE78" s="213" t="s">
        <v>136</v>
      </c>
      <c r="AF78" s="213">
        <v>0</v>
      </c>
      <c r="AG78" s="213"/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14">
        <v>35</v>
      </c>
      <c r="B79" s="221" t="s">
        <v>231</v>
      </c>
      <c r="C79" s="266" t="s">
        <v>232</v>
      </c>
      <c r="D79" s="223" t="s">
        <v>141</v>
      </c>
      <c r="E79" s="229">
        <v>14.55</v>
      </c>
      <c r="F79" s="233">
        <f>H79+J79</f>
        <v>0</v>
      </c>
      <c r="G79" s="233">
        <f>ROUND(E79*F79,2)</f>
        <v>0</v>
      </c>
      <c r="H79" s="234"/>
      <c r="I79" s="233">
        <f>ROUND(E79*H79,2)</f>
        <v>0</v>
      </c>
      <c r="J79" s="234"/>
      <c r="K79" s="233">
        <f>ROUND(E79*J79,2)</f>
        <v>0</v>
      </c>
      <c r="L79" s="233">
        <v>21</v>
      </c>
      <c r="M79" s="233">
        <f>G79*(1+L79/100)</f>
        <v>0</v>
      </c>
      <c r="N79" s="223">
        <v>0</v>
      </c>
      <c r="O79" s="223">
        <f>ROUND(E79*N79,5)</f>
        <v>0</v>
      </c>
      <c r="P79" s="223">
        <v>0</v>
      </c>
      <c r="Q79" s="223">
        <f>ROUND(E79*P79,5)</f>
        <v>0</v>
      </c>
      <c r="R79" s="223"/>
      <c r="S79" s="223"/>
      <c r="T79" s="224">
        <v>0</v>
      </c>
      <c r="U79" s="223">
        <f>ROUND(E79*T79,2)</f>
        <v>0</v>
      </c>
      <c r="V79" s="213"/>
      <c r="W79" s="213"/>
      <c r="X79" s="213"/>
      <c r="Y79" s="213"/>
      <c r="Z79" s="213"/>
      <c r="AA79" s="213"/>
      <c r="AB79" s="213"/>
      <c r="AC79" s="213"/>
      <c r="AD79" s="213"/>
      <c r="AE79" s="213" t="s">
        <v>130</v>
      </c>
      <c r="AF79" s="213"/>
      <c r="AG79" s="213"/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14"/>
      <c r="B80" s="221"/>
      <c r="C80" s="267" t="s">
        <v>217</v>
      </c>
      <c r="D80" s="225"/>
      <c r="E80" s="230">
        <v>14.55</v>
      </c>
      <c r="F80" s="233"/>
      <c r="G80" s="233"/>
      <c r="H80" s="233"/>
      <c r="I80" s="233"/>
      <c r="J80" s="233"/>
      <c r="K80" s="233"/>
      <c r="L80" s="233"/>
      <c r="M80" s="233"/>
      <c r="N80" s="223"/>
      <c r="O80" s="223"/>
      <c r="P80" s="223"/>
      <c r="Q80" s="223"/>
      <c r="R80" s="223"/>
      <c r="S80" s="223"/>
      <c r="T80" s="224"/>
      <c r="U80" s="223"/>
      <c r="V80" s="213"/>
      <c r="W80" s="213"/>
      <c r="X80" s="213"/>
      <c r="Y80" s="213"/>
      <c r="Z80" s="213"/>
      <c r="AA80" s="213"/>
      <c r="AB80" s="213"/>
      <c r="AC80" s="213"/>
      <c r="AD80" s="213"/>
      <c r="AE80" s="213" t="s">
        <v>136</v>
      </c>
      <c r="AF80" s="213">
        <v>0</v>
      </c>
      <c r="AG80" s="213"/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14">
        <v>36</v>
      </c>
      <c r="B81" s="221" t="s">
        <v>233</v>
      </c>
      <c r="C81" s="266" t="s">
        <v>234</v>
      </c>
      <c r="D81" s="223" t="s">
        <v>141</v>
      </c>
      <c r="E81" s="229">
        <v>14.55</v>
      </c>
      <c r="F81" s="233">
        <f>H81+J81</f>
        <v>0</v>
      </c>
      <c r="G81" s="233">
        <f>ROUND(E81*F81,2)</f>
        <v>0</v>
      </c>
      <c r="H81" s="234"/>
      <c r="I81" s="233">
        <f>ROUND(E81*H81,2)</f>
        <v>0</v>
      </c>
      <c r="J81" s="234"/>
      <c r="K81" s="233">
        <f>ROUND(E81*J81,2)</f>
        <v>0</v>
      </c>
      <c r="L81" s="233">
        <v>21</v>
      </c>
      <c r="M81" s="233">
        <f>G81*(1+L81/100)</f>
        <v>0</v>
      </c>
      <c r="N81" s="223">
        <v>0</v>
      </c>
      <c r="O81" s="223">
        <f>ROUND(E81*N81,5)</f>
        <v>0</v>
      </c>
      <c r="P81" s="223">
        <v>0</v>
      </c>
      <c r="Q81" s="223">
        <f>ROUND(E81*P81,5)</f>
        <v>0</v>
      </c>
      <c r="R81" s="223"/>
      <c r="S81" s="223"/>
      <c r="T81" s="224">
        <v>0</v>
      </c>
      <c r="U81" s="223">
        <f>ROUND(E81*T81,2)</f>
        <v>0</v>
      </c>
      <c r="V81" s="213"/>
      <c r="W81" s="213"/>
      <c r="X81" s="213"/>
      <c r="Y81" s="213"/>
      <c r="Z81" s="213"/>
      <c r="AA81" s="213"/>
      <c r="AB81" s="213"/>
      <c r="AC81" s="213"/>
      <c r="AD81" s="213"/>
      <c r="AE81" s="213" t="s">
        <v>130</v>
      </c>
      <c r="AF81" s="213"/>
      <c r="AG81" s="213"/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14"/>
      <c r="B82" s="221"/>
      <c r="C82" s="267" t="s">
        <v>217</v>
      </c>
      <c r="D82" s="225"/>
      <c r="E82" s="230">
        <v>14.55</v>
      </c>
      <c r="F82" s="233"/>
      <c r="G82" s="233"/>
      <c r="H82" s="233"/>
      <c r="I82" s="233"/>
      <c r="J82" s="233"/>
      <c r="K82" s="233"/>
      <c r="L82" s="233"/>
      <c r="M82" s="233"/>
      <c r="N82" s="223"/>
      <c r="O82" s="223"/>
      <c r="P82" s="223"/>
      <c r="Q82" s="223"/>
      <c r="R82" s="223"/>
      <c r="S82" s="223"/>
      <c r="T82" s="224"/>
      <c r="U82" s="223"/>
      <c r="V82" s="213"/>
      <c r="W82" s="213"/>
      <c r="X82" s="213"/>
      <c r="Y82" s="213"/>
      <c r="Z82" s="213"/>
      <c r="AA82" s="213"/>
      <c r="AB82" s="213"/>
      <c r="AC82" s="213"/>
      <c r="AD82" s="213"/>
      <c r="AE82" s="213" t="s">
        <v>136</v>
      </c>
      <c r="AF82" s="213">
        <v>0</v>
      </c>
      <c r="AG82" s="213"/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14">
        <v>37</v>
      </c>
      <c r="B83" s="221" t="s">
        <v>235</v>
      </c>
      <c r="C83" s="266" t="s">
        <v>236</v>
      </c>
      <c r="D83" s="223" t="s">
        <v>141</v>
      </c>
      <c r="E83" s="229">
        <v>14.55</v>
      </c>
      <c r="F83" s="233">
        <f>H83+J83</f>
        <v>0</v>
      </c>
      <c r="G83" s="233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21</v>
      </c>
      <c r="M83" s="233">
        <f>G83*(1+L83/100)</f>
        <v>0</v>
      </c>
      <c r="N83" s="223">
        <v>0</v>
      </c>
      <c r="O83" s="223">
        <f>ROUND(E83*N83,5)</f>
        <v>0</v>
      </c>
      <c r="P83" s="223">
        <v>0</v>
      </c>
      <c r="Q83" s="223">
        <f>ROUND(E83*P83,5)</f>
        <v>0</v>
      </c>
      <c r="R83" s="223"/>
      <c r="S83" s="223"/>
      <c r="T83" s="224">
        <v>0</v>
      </c>
      <c r="U83" s="223">
        <f>ROUND(E83*T83,2)</f>
        <v>0</v>
      </c>
      <c r="V83" s="213"/>
      <c r="W83" s="213"/>
      <c r="X83" s="213"/>
      <c r="Y83" s="213"/>
      <c r="Z83" s="213"/>
      <c r="AA83" s="213"/>
      <c r="AB83" s="213"/>
      <c r="AC83" s="213"/>
      <c r="AD83" s="213"/>
      <c r="AE83" s="213" t="s">
        <v>130</v>
      </c>
      <c r="AF83" s="213"/>
      <c r="AG83" s="213"/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14"/>
      <c r="B84" s="221"/>
      <c r="C84" s="267" t="s">
        <v>237</v>
      </c>
      <c r="D84" s="225"/>
      <c r="E84" s="230">
        <v>14.55</v>
      </c>
      <c r="F84" s="233"/>
      <c r="G84" s="233"/>
      <c r="H84" s="233"/>
      <c r="I84" s="233"/>
      <c r="J84" s="233"/>
      <c r="K84" s="233"/>
      <c r="L84" s="233"/>
      <c r="M84" s="233"/>
      <c r="N84" s="223"/>
      <c r="O84" s="223"/>
      <c r="P84" s="223"/>
      <c r="Q84" s="223"/>
      <c r="R84" s="223"/>
      <c r="S84" s="223"/>
      <c r="T84" s="224"/>
      <c r="U84" s="223"/>
      <c r="V84" s="213"/>
      <c r="W84" s="213"/>
      <c r="X84" s="213"/>
      <c r="Y84" s="213"/>
      <c r="Z84" s="213"/>
      <c r="AA84" s="213"/>
      <c r="AB84" s="213"/>
      <c r="AC84" s="213"/>
      <c r="AD84" s="213"/>
      <c r="AE84" s="213" t="s">
        <v>136</v>
      </c>
      <c r="AF84" s="213">
        <v>0</v>
      </c>
      <c r="AG84" s="213"/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14">
        <v>38</v>
      </c>
      <c r="B85" s="221" t="s">
        <v>238</v>
      </c>
      <c r="C85" s="266" t="s">
        <v>239</v>
      </c>
      <c r="D85" s="223" t="s">
        <v>141</v>
      </c>
      <c r="E85" s="229">
        <v>14.55</v>
      </c>
      <c r="F85" s="233">
        <f>H85+J85</f>
        <v>0</v>
      </c>
      <c r="G85" s="233">
        <f>ROUND(E85*F85,2)</f>
        <v>0</v>
      </c>
      <c r="H85" s="234"/>
      <c r="I85" s="233">
        <f>ROUND(E85*H85,2)</f>
        <v>0</v>
      </c>
      <c r="J85" s="234"/>
      <c r="K85" s="233">
        <f>ROUND(E85*J85,2)</f>
        <v>0</v>
      </c>
      <c r="L85" s="233">
        <v>21</v>
      </c>
      <c r="M85" s="233">
        <f>G85*(1+L85/100)</f>
        <v>0</v>
      </c>
      <c r="N85" s="223">
        <v>0</v>
      </c>
      <c r="O85" s="223">
        <f>ROUND(E85*N85,5)</f>
        <v>0</v>
      </c>
      <c r="P85" s="223">
        <v>0</v>
      </c>
      <c r="Q85" s="223">
        <f>ROUND(E85*P85,5)</f>
        <v>0</v>
      </c>
      <c r="R85" s="223"/>
      <c r="S85" s="223"/>
      <c r="T85" s="224">
        <v>0</v>
      </c>
      <c r="U85" s="223">
        <f>ROUND(E85*T85,2)</f>
        <v>0</v>
      </c>
      <c r="V85" s="213"/>
      <c r="W85" s="213"/>
      <c r="X85" s="213"/>
      <c r="Y85" s="213"/>
      <c r="Z85" s="213"/>
      <c r="AA85" s="213"/>
      <c r="AB85" s="213"/>
      <c r="AC85" s="213"/>
      <c r="AD85" s="213"/>
      <c r="AE85" s="213" t="s">
        <v>130</v>
      </c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14"/>
      <c r="B86" s="221"/>
      <c r="C86" s="267" t="s">
        <v>217</v>
      </c>
      <c r="D86" s="225"/>
      <c r="E86" s="230">
        <v>14.55</v>
      </c>
      <c r="F86" s="233"/>
      <c r="G86" s="233"/>
      <c r="H86" s="233"/>
      <c r="I86" s="233"/>
      <c r="J86" s="233"/>
      <c r="K86" s="233"/>
      <c r="L86" s="233"/>
      <c r="M86" s="233"/>
      <c r="N86" s="223"/>
      <c r="O86" s="223"/>
      <c r="P86" s="223"/>
      <c r="Q86" s="223"/>
      <c r="R86" s="223"/>
      <c r="S86" s="223"/>
      <c r="T86" s="224"/>
      <c r="U86" s="223"/>
      <c r="V86" s="213"/>
      <c r="W86" s="213"/>
      <c r="X86" s="213"/>
      <c r="Y86" s="213"/>
      <c r="Z86" s="213"/>
      <c r="AA86" s="213"/>
      <c r="AB86" s="213"/>
      <c r="AC86" s="213"/>
      <c r="AD86" s="213"/>
      <c r="AE86" s="213" t="s">
        <v>136</v>
      </c>
      <c r="AF86" s="213">
        <v>0</v>
      </c>
      <c r="AG86" s="213"/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ht="22.5" outlineLevel="1" x14ac:dyDescent="0.2">
      <c r="A87" s="214">
        <v>39</v>
      </c>
      <c r="B87" s="221" t="s">
        <v>240</v>
      </c>
      <c r="C87" s="266" t="s">
        <v>241</v>
      </c>
      <c r="D87" s="223" t="s">
        <v>141</v>
      </c>
      <c r="E87" s="229">
        <v>1.8</v>
      </c>
      <c r="F87" s="233">
        <f>H87+J87</f>
        <v>0</v>
      </c>
      <c r="G87" s="233">
        <f>ROUND(E87*F87,2)</f>
        <v>0</v>
      </c>
      <c r="H87" s="234"/>
      <c r="I87" s="233">
        <f>ROUND(E87*H87,2)</f>
        <v>0</v>
      </c>
      <c r="J87" s="234"/>
      <c r="K87" s="233">
        <f>ROUND(E87*J87,2)</f>
        <v>0</v>
      </c>
      <c r="L87" s="233">
        <v>21</v>
      </c>
      <c r="M87" s="233">
        <f>G87*(1+L87/100)</f>
        <v>0</v>
      </c>
      <c r="N87" s="223">
        <v>0</v>
      </c>
      <c r="O87" s="223">
        <f>ROUND(E87*N87,5)</f>
        <v>0</v>
      </c>
      <c r="P87" s="223">
        <v>0</v>
      </c>
      <c r="Q87" s="223">
        <f>ROUND(E87*P87,5)</f>
        <v>0</v>
      </c>
      <c r="R87" s="223"/>
      <c r="S87" s="223"/>
      <c r="T87" s="224">
        <v>0</v>
      </c>
      <c r="U87" s="223">
        <f>ROUND(E87*T87,2)</f>
        <v>0</v>
      </c>
      <c r="V87" s="213"/>
      <c r="W87" s="213"/>
      <c r="X87" s="213"/>
      <c r="Y87" s="213"/>
      <c r="Z87" s="213"/>
      <c r="AA87" s="213"/>
      <c r="AB87" s="213"/>
      <c r="AC87" s="213"/>
      <c r="AD87" s="213"/>
      <c r="AE87" s="213" t="s">
        <v>130</v>
      </c>
      <c r="AF87" s="213"/>
      <c r="AG87" s="213"/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14"/>
      <c r="B88" s="221"/>
      <c r="C88" s="267" t="s">
        <v>242</v>
      </c>
      <c r="D88" s="225"/>
      <c r="E88" s="230">
        <v>1.8</v>
      </c>
      <c r="F88" s="233"/>
      <c r="G88" s="233"/>
      <c r="H88" s="233"/>
      <c r="I88" s="233"/>
      <c r="J88" s="233"/>
      <c r="K88" s="233"/>
      <c r="L88" s="233"/>
      <c r="M88" s="233"/>
      <c r="N88" s="223"/>
      <c r="O88" s="223"/>
      <c r="P88" s="223"/>
      <c r="Q88" s="223"/>
      <c r="R88" s="223"/>
      <c r="S88" s="223"/>
      <c r="T88" s="224"/>
      <c r="U88" s="223"/>
      <c r="V88" s="213"/>
      <c r="W88" s="213"/>
      <c r="X88" s="213"/>
      <c r="Y88" s="213"/>
      <c r="Z88" s="213"/>
      <c r="AA88" s="213"/>
      <c r="AB88" s="213"/>
      <c r="AC88" s="213"/>
      <c r="AD88" s="213"/>
      <c r="AE88" s="213" t="s">
        <v>136</v>
      </c>
      <c r="AF88" s="213">
        <v>0</v>
      </c>
      <c r="AG88" s="213"/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ht="22.5" outlineLevel="1" x14ac:dyDescent="0.2">
      <c r="A89" s="214">
        <v>40</v>
      </c>
      <c r="B89" s="221" t="s">
        <v>243</v>
      </c>
      <c r="C89" s="266" t="s">
        <v>244</v>
      </c>
      <c r="D89" s="223" t="s">
        <v>194</v>
      </c>
      <c r="E89" s="229">
        <v>1.8</v>
      </c>
      <c r="F89" s="233">
        <f>H89+J89</f>
        <v>0</v>
      </c>
      <c r="G89" s="233">
        <f>ROUND(E89*F89,2)</f>
        <v>0</v>
      </c>
      <c r="H89" s="234"/>
      <c r="I89" s="233">
        <f>ROUND(E89*H89,2)</f>
        <v>0</v>
      </c>
      <c r="J89" s="234"/>
      <c r="K89" s="233">
        <f>ROUND(E89*J89,2)</f>
        <v>0</v>
      </c>
      <c r="L89" s="233">
        <v>21</v>
      </c>
      <c r="M89" s="233">
        <f>G89*(1+L89/100)</f>
        <v>0</v>
      </c>
      <c r="N89" s="223">
        <v>0</v>
      </c>
      <c r="O89" s="223">
        <f>ROUND(E89*N89,5)</f>
        <v>0</v>
      </c>
      <c r="P89" s="223">
        <v>0</v>
      </c>
      <c r="Q89" s="223">
        <f>ROUND(E89*P89,5)</f>
        <v>0</v>
      </c>
      <c r="R89" s="223"/>
      <c r="S89" s="223"/>
      <c r="T89" s="224">
        <v>0</v>
      </c>
      <c r="U89" s="223">
        <f>ROUND(E89*T89,2)</f>
        <v>0</v>
      </c>
      <c r="V89" s="213"/>
      <c r="W89" s="213"/>
      <c r="X89" s="213"/>
      <c r="Y89" s="213"/>
      <c r="Z89" s="213"/>
      <c r="AA89" s="213"/>
      <c r="AB89" s="213"/>
      <c r="AC89" s="213"/>
      <c r="AD89" s="213"/>
      <c r="AE89" s="213" t="s">
        <v>130</v>
      </c>
      <c r="AF89" s="213"/>
      <c r="AG89" s="213"/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14"/>
      <c r="B90" s="221"/>
      <c r="C90" s="267" t="s">
        <v>242</v>
      </c>
      <c r="D90" s="225"/>
      <c r="E90" s="230">
        <v>1.8</v>
      </c>
      <c r="F90" s="233"/>
      <c r="G90" s="233"/>
      <c r="H90" s="233"/>
      <c r="I90" s="233"/>
      <c r="J90" s="233"/>
      <c r="K90" s="233"/>
      <c r="L90" s="233"/>
      <c r="M90" s="233"/>
      <c r="N90" s="223"/>
      <c r="O90" s="223"/>
      <c r="P90" s="223"/>
      <c r="Q90" s="223"/>
      <c r="R90" s="223"/>
      <c r="S90" s="223"/>
      <c r="T90" s="224"/>
      <c r="U90" s="223"/>
      <c r="V90" s="213"/>
      <c r="W90" s="213"/>
      <c r="X90" s="213"/>
      <c r="Y90" s="213"/>
      <c r="Z90" s="213"/>
      <c r="AA90" s="213"/>
      <c r="AB90" s="213"/>
      <c r="AC90" s="213"/>
      <c r="AD90" s="213"/>
      <c r="AE90" s="213" t="s">
        <v>136</v>
      </c>
      <c r="AF90" s="213">
        <v>0</v>
      </c>
      <c r="AG90" s="213"/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22.5" outlineLevel="1" x14ac:dyDescent="0.2">
      <c r="A91" s="214">
        <v>41</v>
      </c>
      <c r="B91" s="221" t="s">
        <v>245</v>
      </c>
      <c r="C91" s="266" t="s">
        <v>246</v>
      </c>
      <c r="D91" s="223" t="s">
        <v>194</v>
      </c>
      <c r="E91" s="229">
        <v>11</v>
      </c>
      <c r="F91" s="233">
        <f>H91+J91</f>
        <v>0</v>
      </c>
      <c r="G91" s="233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21</v>
      </c>
      <c r="M91" s="233">
        <f>G91*(1+L91/100)</f>
        <v>0</v>
      </c>
      <c r="N91" s="223">
        <v>0</v>
      </c>
      <c r="O91" s="223">
        <f>ROUND(E91*N91,5)</f>
        <v>0</v>
      </c>
      <c r="P91" s="223">
        <v>0</v>
      </c>
      <c r="Q91" s="223">
        <f>ROUND(E91*P91,5)</f>
        <v>0</v>
      </c>
      <c r="R91" s="223"/>
      <c r="S91" s="223"/>
      <c r="T91" s="224">
        <v>0</v>
      </c>
      <c r="U91" s="223">
        <f>ROUND(E91*T91,2)</f>
        <v>0</v>
      </c>
      <c r="V91" s="213"/>
      <c r="W91" s="213"/>
      <c r="X91" s="213"/>
      <c r="Y91" s="213"/>
      <c r="Z91" s="213"/>
      <c r="AA91" s="213"/>
      <c r="AB91" s="213"/>
      <c r="AC91" s="213"/>
      <c r="AD91" s="213"/>
      <c r="AE91" s="213" t="s">
        <v>130</v>
      </c>
      <c r="AF91" s="213"/>
      <c r="AG91" s="213"/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14"/>
      <c r="B92" s="221"/>
      <c r="C92" s="267" t="s">
        <v>247</v>
      </c>
      <c r="D92" s="225"/>
      <c r="E92" s="230">
        <v>11</v>
      </c>
      <c r="F92" s="233"/>
      <c r="G92" s="233"/>
      <c r="H92" s="233"/>
      <c r="I92" s="233"/>
      <c r="J92" s="233"/>
      <c r="K92" s="233"/>
      <c r="L92" s="233"/>
      <c r="M92" s="233"/>
      <c r="N92" s="223"/>
      <c r="O92" s="223"/>
      <c r="P92" s="223"/>
      <c r="Q92" s="223"/>
      <c r="R92" s="223"/>
      <c r="S92" s="223"/>
      <c r="T92" s="224"/>
      <c r="U92" s="223"/>
      <c r="V92" s="213"/>
      <c r="W92" s="213"/>
      <c r="X92" s="213"/>
      <c r="Y92" s="213"/>
      <c r="Z92" s="213"/>
      <c r="AA92" s="213"/>
      <c r="AB92" s="213"/>
      <c r="AC92" s="213"/>
      <c r="AD92" s="213"/>
      <c r="AE92" s="213" t="s">
        <v>136</v>
      </c>
      <c r="AF92" s="213">
        <v>0</v>
      </c>
      <c r="AG92" s="213"/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x14ac:dyDescent="0.2">
      <c r="A93" s="215" t="s">
        <v>125</v>
      </c>
      <c r="B93" s="222" t="s">
        <v>76</v>
      </c>
      <c r="C93" s="268" t="s">
        <v>77</v>
      </c>
      <c r="D93" s="226"/>
      <c r="E93" s="231"/>
      <c r="F93" s="235"/>
      <c r="G93" s="235">
        <f>SUMIF(AE94:AE97,"&lt;&gt;NOR",G94:G97)</f>
        <v>0</v>
      </c>
      <c r="H93" s="235"/>
      <c r="I93" s="235">
        <f>SUM(I94:I97)</f>
        <v>0</v>
      </c>
      <c r="J93" s="235"/>
      <c r="K93" s="235">
        <f>SUM(K94:K97)</f>
        <v>0</v>
      </c>
      <c r="L93" s="235"/>
      <c r="M93" s="235">
        <f>SUM(M94:M97)</f>
        <v>0</v>
      </c>
      <c r="N93" s="226"/>
      <c r="O93" s="226">
        <f>SUM(O94:O97)</f>
        <v>11.927519999999999</v>
      </c>
      <c r="P93" s="226"/>
      <c r="Q93" s="226">
        <f>SUM(Q94:Q97)</f>
        <v>0</v>
      </c>
      <c r="R93" s="226"/>
      <c r="S93" s="226"/>
      <c r="T93" s="227"/>
      <c r="U93" s="226">
        <f>SUM(U94:U97)</f>
        <v>144.94</v>
      </c>
      <c r="AE93" t="s">
        <v>126</v>
      </c>
    </row>
    <row r="94" spans="1:60" outlineLevel="1" x14ac:dyDescent="0.2">
      <c r="A94" s="214">
        <v>42</v>
      </c>
      <c r="B94" s="221" t="s">
        <v>248</v>
      </c>
      <c r="C94" s="266" t="s">
        <v>249</v>
      </c>
      <c r="D94" s="223" t="s">
        <v>141</v>
      </c>
      <c r="E94" s="229">
        <v>594</v>
      </c>
      <c r="F94" s="233">
        <f>H94+J94</f>
        <v>0</v>
      </c>
      <c r="G94" s="233">
        <f>ROUND(E94*F94,2)</f>
        <v>0</v>
      </c>
      <c r="H94" s="234"/>
      <c r="I94" s="233">
        <f>ROUND(E94*H94,2)</f>
        <v>0</v>
      </c>
      <c r="J94" s="234"/>
      <c r="K94" s="233">
        <f>ROUND(E94*J94,2)</f>
        <v>0</v>
      </c>
      <c r="L94" s="233">
        <v>21</v>
      </c>
      <c r="M94" s="233">
        <f>G94*(1+L94/100)</f>
        <v>0</v>
      </c>
      <c r="N94" s="223">
        <v>1.8380000000000001E-2</v>
      </c>
      <c r="O94" s="223">
        <f>ROUND(E94*N94,5)</f>
        <v>10.917719999999999</v>
      </c>
      <c r="P94" s="223">
        <v>0</v>
      </c>
      <c r="Q94" s="223">
        <f>ROUND(E94*P94,5)</f>
        <v>0</v>
      </c>
      <c r="R94" s="223"/>
      <c r="S94" s="223"/>
      <c r="T94" s="224">
        <v>0.13</v>
      </c>
      <c r="U94" s="223">
        <f>ROUND(E94*T94,2)</f>
        <v>77.22</v>
      </c>
      <c r="V94" s="213"/>
      <c r="W94" s="213"/>
      <c r="X94" s="213"/>
      <c r="Y94" s="213"/>
      <c r="Z94" s="213"/>
      <c r="AA94" s="213"/>
      <c r="AB94" s="213"/>
      <c r="AC94" s="213"/>
      <c r="AD94" s="213"/>
      <c r="AE94" s="213" t="s">
        <v>130</v>
      </c>
      <c r="AF94" s="213"/>
      <c r="AG94" s="213"/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14">
        <v>43</v>
      </c>
      <c r="B95" s="221" t="s">
        <v>250</v>
      </c>
      <c r="C95" s="266" t="s">
        <v>251</v>
      </c>
      <c r="D95" s="223" t="s">
        <v>141</v>
      </c>
      <c r="E95" s="229">
        <v>1188</v>
      </c>
      <c r="F95" s="233">
        <f>H95+J95</f>
        <v>0</v>
      </c>
      <c r="G95" s="233">
        <f>ROUND(E95*F95,2)</f>
        <v>0</v>
      </c>
      <c r="H95" s="234"/>
      <c r="I95" s="233">
        <f>ROUND(E95*H95,2)</f>
        <v>0</v>
      </c>
      <c r="J95" s="234"/>
      <c r="K95" s="233">
        <f>ROUND(E95*J95,2)</f>
        <v>0</v>
      </c>
      <c r="L95" s="233">
        <v>21</v>
      </c>
      <c r="M95" s="233">
        <f>G95*(1+L95/100)</f>
        <v>0</v>
      </c>
      <c r="N95" s="223">
        <v>8.4999999999999995E-4</v>
      </c>
      <c r="O95" s="223">
        <f>ROUND(E95*N95,5)</f>
        <v>1.0098</v>
      </c>
      <c r="P95" s="223">
        <v>0</v>
      </c>
      <c r="Q95" s="223">
        <f>ROUND(E95*P95,5)</f>
        <v>0</v>
      </c>
      <c r="R95" s="223"/>
      <c r="S95" s="223"/>
      <c r="T95" s="224">
        <v>6.0000000000000001E-3</v>
      </c>
      <c r="U95" s="223">
        <f>ROUND(E95*T95,2)</f>
        <v>7.13</v>
      </c>
      <c r="V95" s="213"/>
      <c r="W95" s="213"/>
      <c r="X95" s="213"/>
      <c r="Y95" s="213"/>
      <c r="Z95" s="213"/>
      <c r="AA95" s="213"/>
      <c r="AB95" s="213"/>
      <c r="AC95" s="213"/>
      <c r="AD95" s="213"/>
      <c r="AE95" s="213" t="s">
        <v>130</v>
      </c>
      <c r="AF95" s="213"/>
      <c r="AG95" s="213"/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14"/>
      <c r="B96" s="221"/>
      <c r="C96" s="267" t="s">
        <v>252</v>
      </c>
      <c r="D96" s="225"/>
      <c r="E96" s="230">
        <v>1188</v>
      </c>
      <c r="F96" s="233"/>
      <c r="G96" s="233"/>
      <c r="H96" s="233"/>
      <c r="I96" s="233"/>
      <c r="J96" s="233"/>
      <c r="K96" s="233"/>
      <c r="L96" s="233"/>
      <c r="M96" s="233"/>
      <c r="N96" s="223"/>
      <c r="O96" s="223"/>
      <c r="P96" s="223"/>
      <c r="Q96" s="223"/>
      <c r="R96" s="223"/>
      <c r="S96" s="223"/>
      <c r="T96" s="224"/>
      <c r="U96" s="223"/>
      <c r="V96" s="213"/>
      <c r="W96" s="213"/>
      <c r="X96" s="213"/>
      <c r="Y96" s="213"/>
      <c r="Z96" s="213"/>
      <c r="AA96" s="213"/>
      <c r="AB96" s="213"/>
      <c r="AC96" s="213"/>
      <c r="AD96" s="213"/>
      <c r="AE96" s="213" t="s">
        <v>136</v>
      </c>
      <c r="AF96" s="213">
        <v>0</v>
      </c>
      <c r="AG96" s="213"/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14">
        <v>44</v>
      </c>
      <c r="B97" s="221" t="s">
        <v>253</v>
      </c>
      <c r="C97" s="266" t="s">
        <v>254</v>
      </c>
      <c r="D97" s="223" t="s">
        <v>141</v>
      </c>
      <c r="E97" s="229">
        <v>594</v>
      </c>
      <c r="F97" s="233">
        <f>H97+J97</f>
        <v>0</v>
      </c>
      <c r="G97" s="233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21</v>
      </c>
      <c r="M97" s="233">
        <f>G97*(1+L97/100)</f>
        <v>0</v>
      </c>
      <c r="N97" s="223">
        <v>0</v>
      </c>
      <c r="O97" s="223">
        <f>ROUND(E97*N97,5)</f>
        <v>0</v>
      </c>
      <c r="P97" s="223">
        <v>0</v>
      </c>
      <c r="Q97" s="223">
        <f>ROUND(E97*P97,5)</f>
        <v>0</v>
      </c>
      <c r="R97" s="223"/>
      <c r="S97" s="223"/>
      <c r="T97" s="224">
        <v>0.10199999999999999</v>
      </c>
      <c r="U97" s="223">
        <f>ROUND(E97*T97,2)</f>
        <v>60.59</v>
      </c>
      <c r="V97" s="213"/>
      <c r="W97" s="213"/>
      <c r="X97" s="213"/>
      <c r="Y97" s="213"/>
      <c r="Z97" s="213"/>
      <c r="AA97" s="213"/>
      <c r="AB97" s="213"/>
      <c r="AC97" s="213"/>
      <c r="AD97" s="213"/>
      <c r="AE97" s="213" t="s">
        <v>130</v>
      </c>
      <c r="AF97" s="213"/>
      <c r="AG97" s="213"/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x14ac:dyDescent="0.2">
      <c r="A98" s="215" t="s">
        <v>125</v>
      </c>
      <c r="B98" s="222" t="s">
        <v>78</v>
      </c>
      <c r="C98" s="268" t="s">
        <v>79</v>
      </c>
      <c r="D98" s="226"/>
      <c r="E98" s="231"/>
      <c r="F98" s="235"/>
      <c r="G98" s="235">
        <f>SUMIF(AE99:AE105,"&lt;&gt;NOR",G99:G105)</f>
        <v>0</v>
      </c>
      <c r="H98" s="235"/>
      <c r="I98" s="235">
        <f>SUM(I99:I105)</f>
        <v>0</v>
      </c>
      <c r="J98" s="235"/>
      <c r="K98" s="235">
        <f>SUM(K99:K105)</f>
        <v>0</v>
      </c>
      <c r="L98" s="235"/>
      <c r="M98" s="235">
        <f>SUM(M99:M105)</f>
        <v>0</v>
      </c>
      <c r="N98" s="226"/>
      <c r="O98" s="226">
        <f>SUM(O99:O105)</f>
        <v>0</v>
      </c>
      <c r="P98" s="226"/>
      <c r="Q98" s="226">
        <f>SUM(Q99:Q105)</f>
        <v>9.8500000000000014</v>
      </c>
      <c r="R98" s="226"/>
      <c r="S98" s="226"/>
      <c r="T98" s="227"/>
      <c r="U98" s="226">
        <f>SUM(U99:U105)</f>
        <v>60.61</v>
      </c>
      <c r="AE98" t="s">
        <v>126</v>
      </c>
    </row>
    <row r="99" spans="1:60" outlineLevel="1" x14ac:dyDescent="0.2">
      <c r="A99" s="214">
        <v>45</v>
      </c>
      <c r="B99" s="221" t="s">
        <v>255</v>
      </c>
      <c r="C99" s="266" t="s">
        <v>256</v>
      </c>
      <c r="D99" s="223" t="s">
        <v>141</v>
      </c>
      <c r="E99" s="229">
        <v>50</v>
      </c>
      <c r="F99" s="233">
        <f>H99+J99</f>
        <v>0</v>
      </c>
      <c r="G99" s="233">
        <f>ROUND(E99*F99,2)</f>
        <v>0</v>
      </c>
      <c r="H99" s="234"/>
      <c r="I99" s="233">
        <f>ROUND(E99*H99,2)</f>
        <v>0</v>
      </c>
      <c r="J99" s="234"/>
      <c r="K99" s="233">
        <f>ROUND(E99*J99,2)</f>
        <v>0</v>
      </c>
      <c r="L99" s="233">
        <v>21</v>
      </c>
      <c r="M99" s="233">
        <f>G99*(1+L99/100)</f>
        <v>0</v>
      </c>
      <c r="N99" s="223">
        <v>0</v>
      </c>
      <c r="O99" s="223">
        <f>ROUND(E99*N99,5)</f>
        <v>0</v>
      </c>
      <c r="P99" s="223">
        <v>8.8999999999999996E-2</v>
      </c>
      <c r="Q99" s="223">
        <f>ROUND(E99*P99,5)</f>
        <v>4.45</v>
      </c>
      <c r="R99" s="223"/>
      <c r="S99" s="223"/>
      <c r="T99" s="224">
        <v>0.39</v>
      </c>
      <c r="U99" s="223">
        <f>ROUND(E99*T99,2)</f>
        <v>19.5</v>
      </c>
      <c r="V99" s="213"/>
      <c r="W99" s="213"/>
      <c r="X99" s="213"/>
      <c r="Y99" s="213"/>
      <c r="Z99" s="213"/>
      <c r="AA99" s="213"/>
      <c r="AB99" s="213"/>
      <c r="AC99" s="213"/>
      <c r="AD99" s="213"/>
      <c r="AE99" s="213" t="s">
        <v>130</v>
      </c>
      <c r="AF99" s="213"/>
      <c r="AG99" s="213"/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14">
        <v>46</v>
      </c>
      <c r="B100" s="221" t="s">
        <v>257</v>
      </c>
      <c r="C100" s="266" t="s">
        <v>258</v>
      </c>
      <c r="D100" s="223" t="s">
        <v>141</v>
      </c>
      <c r="E100" s="229">
        <v>540</v>
      </c>
      <c r="F100" s="233">
        <f>H100+J100</f>
        <v>0</v>
      </c>
      <c r="G100" s="233">
        <f>ROUND(E100*F100,2)</f>
        <v>0</v>
      </c>
      <c r="H100" s="234"/>
      <c r="I100" s="233">
        <f>ROUND(E100*H100,2)</f>
        <v>0</v>
      </c>
      <c r="J100" s="234"/>
      <c r="K100" s="233">
        <f>ROUND(E100*J100,2)</f>
        <v>0</v>
      </c>
      <c r="L100" s="233">
        <v>21</v>
      </c>
      <c r="M100" s="233">
        <f>G100*(1+L100/100)</f>
        <v>0</v>
      </c>
      <c r="N100" s="223">
        <v>0</v>
      </c>
      <c r="O100" s="223">
        <f>ROUND(E100*N100,5)</f>
        <v>0</v>
      </c>
      <c r="P100" s="223">
        <v>0.01</v>
      </c>
      <c r="Q100" s="223">
        <f>ROUND(E100*P100,5)</f>
        <v>5.4</v>
      </c>
      <c r="R100" s="223"/>
      <c r="S100" s="223"/>
      <c r="T100" s="224">
        <v>0.05</v>
      </c>
      <c r="U100" s="223">
        <f>ROUND(E100*T100,2)</f>
        <v>27</v>
      </c>
      <c r="V100" s="213"/>
      <c r="W100" s="213"/>
      <c r="X100" s="213"/>
      <c r="Y100" s="213"/>
      <c r="Z100" s="213"/>
      <c r="AA100" s="213"/>
      <c r="AB100" s="213"/>
      <c r="AC100" s="213"/>
      <c r="AD100" s="213"/>
      <c r="AE100" s="213" t="s">
        <v>130</v>
      </c>
      <c r="AF100" s="213"/>
      <c r="AG100" s="213"/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14">
        <v>47</v>
      </c>
      <c r="B101" s="221" t="s">
        <v>259</v>
      </c>
      <c r="C101" s="266" t="s">
        <v>260</v>
      </c>
      <c r="D101" s="223" t="s">
        <v>153</v>
      </c>
      <c r="E101" s="229">
        <v>9.85</v>
      </c>
      <c r="F101" s="233">
        <f>H101+J101</f>
        <v>0</v>
      </c>
      <c r="G101" s="233">
        <f>ROUND(E101*F101,2)</f>
        <v>0</v>
      </c>
      <c r="H101" s="234"/>
      <c r="I101" s="233">
        <f>ROUND(E101*H101,2)</f>
        <v>0</v>
      </c>
      <c r="J101" s="234"/>
      <c r="K101" s="233">
        <f>ROUND(E101*J101,2)</f>
        <v>0</v>
      </c>
      <c r="L101" s="233">
        <v>21</v>
      </c>
      <c r="M101" s="233">
        <f>G101*(1+L101/100)</f>
        <v>0</v>
      </c>
      <c r="N101" s="223">
        <v>0</v>
      </c>
      <c r="O101" s="223">
        <f>ROUND(E101*N101,5)</f>
        <v>0</v>
      </c>
      <c r="P101" s="223">
        <v>0</v>
      </c>
      <c r="Q101" s="223">
        <f>ROUND(E101*P101,5)</f>
        <v>0</v>
      </c>
      <c r="R101" s="223"/>
      <c r="S101" s="223"/>
      <c r="T101" s="224">
        <v>0.94199999999999995</v>
      </c>
      <c r="U101" s="223">
        <f>ROUND(E101*T101,2)</f>
        <v>9.2799999999999994</v>
      </c>
      <c r="V101" s="213"/>
      <c r="W101" s="213"/>
      <c r="X101" s="213"/>
      <c r="Y101" s="213"/>
      <c r="Z101" s="213"/>
      <c r="AA101" s="213"/>
      <c r="AB101" s="213"/>
      <c r="AC101" s="213"/>
      <c r="AD101" s="213"/>
      <c r="AE101" s="213" t="s">
        <v>130</v>
      </c>
      <c r="AF101" s="213"/>
      <c r="AG101" s="213"/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14">
        <v>48</v>
      </c>
      <c r="B102" s="221" t="s">
        <v>261</v>
      </c>
      <c r="C102" s="266" t="s">
        <v>262</v>
      </c>
      <c r="D102" s="223" t="s">
        <v>153</v>
      </c>
      <c r="E102" s="229">
        <v>9.85</v>
      </c>
      <c r="F102" s="233">
        <f>H102+J102</f>
        <v>0</v>
      </c>
      <c r="G102" s="233">
        <f>ROUND(E102*F102,2)</f>
        <v>0</v>
      </c>
      <c r="H102" s="234"/>
      <c r="I102" s="233">
        <f>ROUND(E102*H102,2)</f>
        <v>0</v>
      </c>
      <c r="J102" s="234"/>
      <c r="K102" s="233">
        <f>ROUND(E102*J102,2)</f>
        <v>0</v>
      </c>
      <c r="L102" s="233">
        <v>21</v>
      </c>
      <c r="M102" s="233">
        <f>G102*(1+L102/100)</f>
        <v>0</v>
      </c>
      <c r="N102" s="223">
        <v>0</v>
      </c>
      <c r="O102" s="223">
        <f>ROUND(E102*N102,5)</f>
        <v>0</v>
      </c>
      <c r="P102" s="223">
        <v>0</v>
      </c>
      <c r="Q102" s="223">
        <f>ROUND(E102*P102,5)</f>
        <v>0</v>
      </c>
      <c r="R102" s="223"/>
      <c r="S102" s="223"/>
      <c r="T102" s="224">
        <v>0.49</v>
      </c>
      <c r="U102" s="223">
        <f>ROUND(E102*T102,2)</f>
        <v>4.83</v>
      </c>
      <c r="V102" s="213"/>
      <c r="W102" s="213"/>
      <c r="X102" s="213"/>
      <c r="Y102" s="213"/>
      <c r="Z102" s="213"/>
      <c r="AA102" s="213"/>
      <c r="AB102" s="213"/>
      <c r="AC102" s="213"/>
      <c r="AD102" s="213"/>
      <c r="AE102" s="213" t="s">
        <v>130</v>
      </c>
      <c r="AF102" s="213"/>
      <c r="AG102" s="213"/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14">
        <v>49</v>
      </c>
      <c r="B103" s="221" t="s">
        <v>263</v>
      </c>
      <c r="C103" s="266" t="s">
        <v>264</v>
      </c>
      <c r="D103" s="223" t="s">
        <v>153</v>
      </c>
      <c r="E103" s="229">
        <v>98.5</v>
      </c>
      <c r="F103" s="233">
        <f>H103+J103</f>
        <v>0</v>
      </c>
      <c r="G103" s="233">
        <f>ROUND(E103*F103,2)</f>
        <v>0</v>
      </c>
      <c r="H103" s="234"/>
      <c r="I103" s="233">
        <f>ROUND(E103*H103,2)</f>
        <v>0</v>
      </c>
      <c r="J103" s="234"/>
      <c r="K103" s="233">
        <f>ROUND(E103*J103,2)</f>
        <v>0</v>
      </c>
      <c r="L103" s="233">
        <v>21</v>
      </c>
      <c r="M103" s="233">
        <f>G103*(1+L103/100)</f>
        <v>0</v>
      </c>
      <c r="N103" s="223">
        <v>0</v>
      </c>
      <c r="O103" s="223">
        <f>ROUND(E103*N103,5)</f>
        <v>0</v>
      </c>
      <c r="P103" s="223">
        <v>0</v>
      </c>
      <c r="Q103" s="223">
        <f>ROUND(E103*P103,5)</f>
        <v>0</v>
      </c>
      <c r="R103" s="223"/>
      <c r="S103" s="223"/>
      <c r="T103" s="224">
        <v>0</v>
      </c>
      <c r="U103" s="223">
        <f>ROUND(E103*T103,2)</f>
        <v>0</v>
      </c>
      <c r="V103" s="213"/>
      <c r="W103" s="213"/>
      <c r="X103" s="213"/>
      <c r="Y103" s="213"/>
      <c r="Z103" s="213"/>
      <c r="AA103" s="213"/>
      <c r="AB103" s="213"/>
      <c r="AC103" s="213"/>
      <c r="AD103" s="213"/>
      <c r="AE103" s="213" t="s">
        <v>130</v>
      </c>
      <c r="AF103" s="213"/>
      <c r="AG103" s="213"/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14"/>
      <c r="B104" s="221"/>
      <c r="C104" s="267" t="s">
        <v>265</v>
      </c>
      <c r="D104" s="225"/>
      <c r="E104" s="230">
        <v>98.5</v>
      </c>
      <c r="F104" s="233"/>
      <c r="G104" s="233"/>
      <c r="H104" s="233"/>
      <c r="I104" s="233"/>
      <c r="J104" s="233"/>
      <c r="K104" s="233"/>
      <c r="L104" s="233"/>
      <c r="M104" s="233"/>
      <c r="N104" s="223"/>
      <c r="O104" s="223"/>
      <c r="P104" s="223"/>
      <c r="Q104" s="223"/>
      <c r="R104" s="223"/>
      <c r="S104" s="223"/>
      <c r="T104" s="224"/>
      <c r="U104" s="223"/>
      <c r="V104" s="213"/>
      <c r="W104" s="213"/>
      <c r="X104" s="213"/>
      <c r="Y104" s="213"/>
      <c r="Z104" s="213"/>
      <c r="AA104" s="213"/>
      <c r="AB104" s="213"/>
      <c r="AC104" s="213"/>
      <c r="AD104" s="213"/>
      <c r="AE104" s="213" t="s">
        <v>136</v>
      </c>
      <c r="AF104" s="213">
        <v>0</v>
      </c>
      <c r="AG104" s="213"/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14">
        <v>50</v>
      </c>
      <c r="B105" s="221" t="s">
        <v>266</v>
      </c>
      <c r="C105" s="266" t="s">
        <v>267</v>
      </c>
      <c r="D105" s="223" t="s">
        <v>153</v>
      </c>
      <c r="E105" s="229">
        <v>9.85</v>
      </c>
      <c r="F105" s="233">
        <f>H105+J105</f>
        <v>0</v>
      </c>
      <c r="G105" s="233">
        <f>ROUND(E105*F105,2)</f>
        <v>0</v>
      </c>
      <c r="H105" s="234"/>
      <c r="I105" s="233">
        <f>ROUND(E105*H105,2)</f>
        <v>0</v>
      </c>
      <c r="J105" s="234"/>
      <c r="K105" s="233">
        <f>ROUND(E105*J105,2)</f>
        <v>0</v>
      </c>
      <c r="L105" s="233">
        <v>21</v>
      </c>
      <c r="M105" s="233">
        <f>G105*(1+L105/100)</f>
        <v>0</v>
      </c>
      <c r="N105" s="223">
        <v>0</v>
      </c>
      <c r="O105" s="223">
        <f>ROUND(E105*N105,5)</f>
        <v>0</v>
      </c>
      <c r="P105" s="223">
        <v>0</v>
      </c>
      <c r="Q105" s="223">
        <f>ROUND(E105*P105,5)</f>
        <v>0</v>
      </c>
      <c r="R105" s="223"/>
      <c r="S105" s="223"/>
      <c r="T105" s="224">
        <v>0</v>
      </c>
      <c r="U105" s="223">
        <f>ROUND(E105*T105,2)</f>
        <v>0</v>
      </c>
      <c r="V105" s="213"/>
      <c r="W105" s="213"/>
      <c r="X105" s="213"/>
      <c r="Y105" s="213"/>
      <c r="Z105" s="213"/>
      <c r="AA105" s="213"/>
      <c r="AB105" s="213"/>
      <c r="AC105" s="213"/>
      <c r="AD105" s="213"/>
      <c r="AE105" s="213" t="s">
        <v>130</v>
      </c>
      <c r="AF105" s="213"/>
      <c r="AG105" s="213"/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x14ac:dyDescent="0.2">
      <c r="A106" s="215" t="s">
        <v>125</v>
      </c>
      <c r="B106" s="222" t="s">
        <v>80</v>
      </c>
      <c r="C106" s="268" t="s">
        <v>81</v>
      </c>
      <c r="D106" s="226"/>
      <c r="E106" s="231"/>
      <c r="F106" s="235"/>
      <c r="G106" s="235">
        <f>SUMIF(AE107:AE108,"&lt;&gt;NOR",G107:G108)</f>
        <v>0</v>
      </c>
      <c r="H106" s="235"/>
      <c r="I106" s="235">
        <f>SUM(I107:I108)</f>
        <v>0</v>
      </c>
      <c r="J106" s="235"/>
      <c r="K106" s="235">
        <f>SUM(K107:K108)</f>
        <v>0</v>
      </c>
      <c r="L106" s="235"/>
      <c r="M106" s="235">
        <f>SUM(M107:M108)</f>
        <v>0</v>
      </c>
      <c r="N106" s="226"/>
      <c r="O106" s="226">
        <f>SUM(O107:O108)</f>
        <v>0</v>
      </c>
      <c r="P106" s="226"/>
      <c r="Q106" s="226">
        <f>SUM(Q107:Q108)</f>
        <v>0</v>
      </c>
      <c r="R106" s="226"/>
      <c r="S106" s="226"/>
      <c r="T106" s="227"/>
      <c r="U106" s="226">
        <f>SUM(U107:U108)</f>
        <v>29.95</v>
      </c>
      <c r="AE106" t="s">
        <v>126</v>
      </c>
    </row>
    <row r="107" spans="1:60" outlineLevel="1" x14ac:dyDescent="0.2">
      <c r="A107" s="214">
        <v>51</v>
      </c>
      <c r="B107" s="221" t="s">
        <v>268</v>
      </c>
      <c r="C107" s="266" t="s">
        <v>269</v>
      </c>
      <c r="D107" s="223" t="s">
        <v>153</v>
      </c>
      <c r="E107" s="229">
        <v>72.17</v>
      </c>
      <c r="F107" s="233">
        <f>H107+J107</f>
        <v>0</v>
      </c>
      <c r="G107" s="233">
        <f>ROUND(E107*F107,2)</f>
        <v>0</v>
      </c>
      <c r="H107" s="234"/>
      <c r="I107" s="233">
        <f>ROUND(E107*H107,2)</f>
        <v>0</v>
      </c>
      <c r="J107" s="234"/>
      <c r="K107" s="233">
        <f>ROUND(E107*J107,2)</f>
        <v>0</v>
      </c>
      <c r="L107" s="233">
        <v>21</v>
      </c>
      <c r="M107" s="233">
        <f>G107*(1+L107/100)</f>
        <v>0</v>
      </c>
      <c r="N107" s="223">
        <v>0</v>
      </c>
      <c r="O107" s="223">
        <f>ROUND(E107*N107,5)</f>
        <v>0</v>
      </c>
      <c r="P107" s="223">
        <v>0</v>
      </c>
      <c r="Q107" s="223">
        <f>ROUND(E107*P107,5)</f>
        <v>0</v>
      </c>
      <c r="R107" s="223"/>
      <c r="S107" s="223"/>
      <c r="T107" s="224">
        <v>0.41499999999999998</v>
      </c>
      <c r="U107" s="223">
        <f>ROUND(E107*T107,2)</f>
        <v>29.95</v>
      </c>
      <c r="V107" s="213"/>
      <c r="W107" s="213"/>
      <c r="X107" s="213"/>
      <c r="Y107" s="213"/>
      <c r="Z107" s="213"/>
      <c r="AA107" s="213"/>
      <c r="AB107" s="213"/>
      <c r="AC107" s="213"/>
      <c r="AD107" s="213"/>
      <c r="AE107" s="213" t="s">
        <v>130</v>
      </c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14"/>
      <c r="B108" s="221"/>
      <c r="C108" s="267" t="s">
        <v>270</v>
      </c>
      <c r="D108" s="225"/>
      <c r="E108" s="230">
        <v>72.17</v>
      </c>
      <c r="F108" s="233"/>
      <c r="G108" s="233"/>
      <c r="H108" s="233"/>
      <c r="I108" s="233"/>
      <c r="J108" s="233"/>
      <c r="K108" s="233"/>
      <c r="L108" s="233"/>
      <c r="M108" s="233"/>
      <c r="N108" s="223"/>
      <c r="O108" s="223"/>
      <c r="P108" s="223"/>
      <c r="Q108" s="223"/>
      <c r="R108" s="223"/>
      <c r="S108" s="223"/>
      <c r="T108" s="224"/>
      <c r="U108" s="223"/>
      <c r="V108" s="213"/>
      <c r="W108" s="213"/>
      <c r="X108" s="213"/>
      <c r="Y108" s="213"/>
      <c r="Z108" s="213"/>
      <c r="AA108" s="213"/>
      <c r="AB108" s="213"/>
      <c r="AC108" s="213"/>
      <c r="AD108" s="213"/>
      <c r="AE108" s="213" t="s">
        <v>136</v>
      </c>
      <c r="AF108" s="213">
        <v>0</v>
      </c>
      <c r="AG108" s="213"/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x14ac:dyDescent="0.2">
      <c r="A109" s="215" t="s">
        <v>125</v>
      </c>
      <c r="B109" s="222" t="s">
        <v>82</v>
      </c>
      <c r="C109" s="268" t="s">
        <v>83</v>
      </c>
      <c r="D109" s="226"/>
      <c r="E109" s="231"/>
      <c r="F109" s="235"/>
      <c r="G109" s="235">
        <f>SUMIF(AE110:AE112,"&lt;&gt;NOR",G110:G112)</f>
        <v>0</v>
      </c>
      <c r="H109" s="235"/>
      <c r="I109" s="235">
        <f>SUM(I110:I112)</f>
        <v>0</v>
      </c>
      <c r="J109" s="235"/>
      <c r="K109" s="235">
        <f>SUM(K110:K112)</f>
        <v>0</v>
      </c>
      <c r="L109" s="235"/>
      <c r="M109" s="235">
        <f>SUM(M110:M112)</f>
        <v>0</v>
      </c>
      <c r="N109" s="226"/>
      <c r="O109" s="226">
        <f>SUM(O110:O112)</f>
        <v>0.15540999999999999</v>
      </c>
      <c r="P109" s="226"/>
      <c r="Q109" s="226">
        <f>SUM(Q110:Q112)</f>
        <v>0</v>
      </c>
      <c r="R109" s="226"/>
      <c r="S109" s="226"/>
      <c r="T109" s="227"/>
      <c r="U109" s="226">
        <f>SUM(U110:U112)</f>
        <v>16.260000000000002</v>
      </c>
      <c r="AE109" t="s">
        <v>126</v>
      </c>
    </row>
    <row r="110" spans="1:60" outlineLevel="1" x14ac:dyDescent="0.2">
      <c r="A110" s="214">
        <v>52</v>
      </c>
      <c r="B110" s="221" t="s">
        <v>271</v>
      </c>
      <c r="C110" s="266" t="s">
        <v>272</v>
      </c>
      <c r="D110" s="223" t="s">
        <v>141</v>
      </c>
      <c r="E110" s="229">
        <v>42.23</v>
      </c>
      <c r="F110" s="233">
        <f>H110+J110</f>
        <v>0</v>
      </c>
      <c r="G110" s="233">
        <f>ROUND(E110*F110,2)</f>
        <v>0</v>
      </c>
      <c r="H110" s="234"/>
      <c r="I110" s="233">
        <f>ROUND(E110*H110,2)</f>
        <v>0</v>
      </c>
      <c r="J110" s="234"/>
      <c r="K110" s="233">
        <f>ROUND(E110*J110,2)</f>
        <v>0</v>
      </c>
      <c r="L110" s="233">
        <v>21</v>
      </c>
      <c r="M110" s="233">
        <f>G110*(1+L110/100)</f>
        <v>0</v>
      </c>
      <c r="N110" s="223">
        <v>3.6800000000000001E-3</v>
      </c>
      <c r="O110" s="223">
        <f>ROUND(E110*N110,5)</f>
        <v>0.15540999999999999</v>
      </c>
      <c r="P110" s="223">
        <v>0</v>
      </c>
      <c r="Q110" s="223">
        <f>ROUND(E110*P110,5)</f>
        <v>0</v>
      </c>
      <c r="R110" s="223"/>
      <c r="S110" s="223"/>
      <c r="T110" s="224">
        <v>0.38500000000000001</v>
      </c>
      <c r="U110" s="223">
        <f>ROUND(E110*T110,2)</f>
        <v>16.260000000000002</v>
      </c>
      <c r="V110" s="213"/>
      <c r="W110" s="213"/>
      <c r="X110" s="213"/>
      <c r="Y110" s="213"/>
      <c r="Z110" s="213"/>
      <c r="AA110" s="213"/>
      <c r="AB110" s="213"/>
      <c r="AC110" s="213"/>
      <c r="AD110" s="213"/>
      <c r="AE110" s="213" t="s">
        <v>130</v>
      </c>
      <c r="AF110" s="213"/>
      <c r="AG110" s="213"/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14"/>
      <c r="B111" s="221"/>
      <c r="C111" s="267" t="s">
        <v>273</v>
      </c>
      <c r="D111" s="225"/>
      <c r="E111" s="230">
        <v>42.23</v>
      </c>
      <c r="F111" s="233"/>
      <c r="G111" s="233"/>
      <c r="H111" s="233"/>
      <c r="I111" s="233"/>
      <c r="J111" s="233"/>
      <c r="K111" s="233"/>
      <c r="L111" s="233"/>
      <c r="M111" s="233"/>
      <c r="N111" s="223"/>
      <c r="O111" s="223"/>
      <c r="P111" s="223"/>
      <c r="Q111" s="223"/>
      <c r="R111" s="223"/>
      <c r="S111" s="223"/>
      <c r="T111" s="224"/>
      <c r="U111" s="223"/>
      <c r="V111" s="213"/>
      <c r="W111" s="213"/>
      <c r="X111" s="213"/>
      <c r="Y111" s="213"/>
      <c r="Z111" s="213"/>
      <c r="AA111" s="213"/>
      <c r="AB111" s="213"/>
      <c r="AC111" s="213"/>
      <c r="AD111" s="213"/>
      <c r="AE111" s="213" t="s">
        <v>136</v>
      </c>
      <c r="AF111" s="213">
        <v>0</v>
      </c>
      <c r="AG111" s="213"/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14">
        <v>53</v>
      </c>
      <c r="B112" s="221" t="s">
        <v>274</v>
      </c>
      <c r="C112" s="266" t="s">
        <v>275</v>
      </c>
      <c r="D112" s="223" t="s">
        <v>0</v>
      </c>
      <c r="E112" s="229">
        <v>207.98</v>
      </c>
      <c r="F112" s="233">
        <f>H112+J112</f>
        <v>0</v>
      </c>
      <c r="G112" s="233">
        <f>ROUND(E112*F112,2)</f>
        <v>0</v>
      </c>
      <c r="H112" s="234"/>
      <c r="I112" s="233">
        <f>ROUND(E112*H112,2)</f>
        <v>0</v>
      </c>
      <c r="J112" s="234"/>
      <c r="K112" s="233">
        <f>ROUND(E112*J112,2)</f>
        <v>0</v>
      </c>
      <c r="L112" s="233">
        <v>21</v>
      </c>
      <c r="M112" s="233">
        <f>G112*(1+L112/100)</f>
        <v>0</v>
      </c>
      <c r="N112" s="223">
        <v>0</v>
      </c>
      <c r="O112" s="223">
        <f>ROUND(E112*N112,5)</f>
        <v>0</v>
      </c>
      <c r="P112" s="223">
        <v>0</v>
      </c>
      <c r="Q112" s="223">
        <f>ROUND(E112*P112,5)</f>
        <v>0</v>
      </c>
      <c r="R112" s="223"/>
      <c r="S112" s="223"/>
      <c r="T112" s="224">
        <v>0</v>
      </c>
      <c r="U112" s="223">
        <f>ROUND(E112*T112,2)</f>
        <v>0</v>
      </c>
      <c r="V112" s="213"/>
      <c r="W112" s="213"/>
      <c r="X112" s="213"/>
      <c r="Y112" s="213"/>
      <c r="Z112" s="213"/>
      <c r="AA112" s="213"/>
      <c r="AB112" s="213"/>
      <c r="AC112" s="213"/>
      <c r="AD112" s="213"/>
      <c r="AE112" s="213" t="s">
        <v>130</v>
      </c>
      <c r="AF112" s="213"/>
      <c r="AG112" s="213"/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x14ac:dyDescent="0.2">
      <c r="A113" s="215" t="s">
        <v>125</v>
      </c>
      <c r="B113" s="222" t="s">
        <v>84</v>
      </c>
      <c r="C113" s="268" t="s">
        <v>85</v>
      </c>
      <c r="D113" s="226"/>
      <c r="E113" s="231"/>
      <c r="F113" s="235"/>
      <c r="G113" s="235">
        <f>SUMIF(AE114:AE119,"&lt;&gt;NOR",G114:G119)</f>
        <v>0</v>
      </c>
      <c r="H113" s="235"/>
      <c r="I113" s="235">
        <f>SUM(I114:I119)</f>
        <v>0</v>
      </c>
      <c r="J113" s="235"/>
      <c r="K113" s="235">
        <f>SUM(K114:K119)</f>
        <v>0</v>
      </c>
      <c r="L113" s="235"/>
      <c r="M113" s="235">
        <f>SUM(M114:M119)</f>
        <v>0</v>
      </c>
      <c r="N113" s="226"/>
      <c r="O113" s="226">
        <f>SUM(O114:O119)</f>
        <v>5.7999999999999996E-3</v>
      </c>
      <c r="P113" s="226"/>
      <c r="Q113" s="226">
        <f>SUM(Q114:Q119)</f>
        <v>0</v>
      </c>
      <c r="R113" s="226"/>
      <c r="S113" s="226"/>
      <c r="T113" s="227"/>
      <c r="U113" s="226">
        <f>SUM(U114:U119)</f>
        <v>0.77</v>
      </c>
      <c r="AE113" t="s">
        <v>126</v>
      </c>
    </row>
    <row r="114" spans="1:60" outlineLevel="1" x14ac:dyDescent="0.2">
      <c r="A114" s="214">
        <v>54</v>
      </c>
      <c r="B114" s="221" t="s">
        <v>276</v>
      </c>
      <c r="C114" s="266" t="s">
        <v>277</v>
      </c>
      <c r="D114" s="223" t="s">
        <v>141</v>
      </c>
      <c r="E114" s="229">
        <v>11.04</v>
      </c>
      <c r="F114" s="233">
        <f>H114+J114</f>
        <v>0</v>
      </c>
      <c r="G114" s="233">
        <f>ROUND(E114*F114,2)</f>
        <v>0</v>
      </c>
      <c r="H114" s="234"/>
      <c r="I114" s="233">
        <f>ROUND(E114*H114,2)</f>
        <v>0</v>
      </c>
      <c r="J114" s="234"/>
      <c r="K114" s="233">
        <f>ROUND(E114*J114,2)</f>
        <v>0</v>
      </c>
      <c r="L114" s="233">
        <v>21</v>
      </c>
      <c r="M114" s="233">
        <f>G114*(1+L114/100)</f>
        <v>0</v>
      </c>
      <c r="N114" s="223">
        <v>0</v>
      </c>
      <c r="O114" s="223">
        <f>ROUND(E114*N114,5)</f>
        <v>0</v>
      </c>
      <c r="P114" s="223">
        <v>0</v>
      </c>
      <c r="Q114" s="223">
        <f>ROUND(E114*P114,5)</f>
        <v>0</v>
      </c>
      <c r="R114" s="223"/>
      <c r="S114" s="223"/>
      <c r="T114" s="224">
        <v>7.0000000000000007E-2</v>
      </c>
      <c r="U114" s="223">
        <f>ROUND(E114*T114,2)</f>
        <v>0.77</v>
      </c>
      <c r="V114" s="213"/>
      <c r="W114" s="213"/>
      <c r="X114" s="213"/>
      <c r="Y114" s="213"/>
      <c r="Z114" s="213"/>
      <c r="AA114" s="213"/>
      <c r="AB114" s="213"/>
      <c r="AC114" s="213"/>
      <c r="AD114" s="213"/>
      <c r="AE114" s="213" t="s">
        <v>130</v>
      </c>
      <c r="AF114" s="213"/>
      <c r="AG114" s="213"/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14"/>
      <c r="B115" s="221"/>
      <c r="C115" s="269" t="s">
        <v>278</v>
      </c>
      <c r="D115" s="228"/>
      <c r="E115" s="232"/>
      <c r="F115" s="236"/>
      <c r="G115" s="237"/>
      <c r="H115" s="233"/>
      <c r="I115" s="233"/>
      <c r="J115" s="233"/>
      <c r="K115" s="233"/>
      <c r="L115" s="233"/>
      <c r="M115" s="233"/>
      <c r="N115" s="223"/>
      <c r="O115" s="223"/>
      <c r="P115" s="223"/>
      <c r="Q115" s="223"/>
      <c r="R115" s="223"/>
      <c r="S115" s="223"/>
      <c r="T115" s="224"/>
      <c r="U115" s="223"/>
      <c r="V115" s="213"/>
      <c r="W115" s="213"/>
      <c r="X115" s="213"/>
      <c r="Y115" s="213"/>
      <c r="Z115" s="213"/>
      <c r="AA115" s="213"/>
      <c r="AB115" s="213"/>
      <c r="AC115" s="213"/>
      <c r="AD115" s="213"/>
      <c r="AE115" s="213" t="s">
        <v>182</v>
      </c>
      <c r="AF115" s="213"/>
      <c r="AG115" s="213"/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6" t="str">
        <f>C115</f>
        <v>Přístřešek nad rampou.</v>
      </c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14"/>
      <c r="B116" s="221"/>
      <c r="C116" s="267" t="s">
        <v>279</v>
      </c>
      <c r="D116" s="225"/>
      <c r="E116" s="230">
        <v>11.04</v>
      </c>
      <c r="F116" s="233"/>
      <c r="G116" s="233"/>
      <c r="H116" s="233"/>
      <c r="I116" s="233"/>
      <c r="J116" s="233"/>
      <c r="K116" s="233"/>
      <c r="L116" s="233"/>
      <c r="M116" s="233"/>
      <c r="N116" s="223"/>
      <c r="O116" s="223"/>
      <c r="P116" s="223"/>
      <c r="Q116" s="223"/>
      <c r="R116" s="223"/>
      <c r="S116" s="223"/>
      <c r="T116" s="224"/>
      <c r="U116" s="223"/>
      <c r="V116" s="213"/>
      <c r="W116" s="213"/>
      <c r="X116" s="213"/>
      <c r="Y116" s="213"/>
      <c r="Z116" s="213"/>
      <c r="AA116" s="213"/>
      <c r="AB116" s="213"/>
      <c r="AC116" s="213"/>
      <c r="AD116" s="213"/>
      <c r="AE116" s="213" t="s">
        <v>136</v>
      </c>
      <c r="AF116" s="213">
        <v>0</v>
      </c>
      <c r="AG116" s="213"/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outlineLevel="1" x14ac:dyDescent="0.2">
      <c r="A117" s="214">
        <v>55</v>
      </c>
      <c r="B117" s="221" t="s">
        <v>280</v>
      </c>
      <c r="C117" s="266" t="s">
        <v>281</v>
      </c>
      <c r="D117" s="223" t="s">
        <v>141</v>
      </c>
      <c r="E117" s="229">
        <v>11.592000000000001</v>
      </c>
      <c r="F117" s="233">
        <f>H117+J117</f>
        <v>0</v>
      </c>
      <c r="G117" s="233">
        <f>ROUND(E117*F117,2)</f>
        <v>0</v>
      </c>
      <c r="H117" s="234"/>
      <c r="I117" s="233">
        <f>ROUND(E117*H117,2)</f>
        <v>0</v>
      </c>
      <c r="J117" s="234"/>
      <c r="K117" s="233">
        <f>ROUND(E117*J117,2)</f>
        <v>0</v>
      </c>
      <c r="L117" s="233">
        <v>21</v>
      </c>
      <c r="M117" s="233">
        <f>G117*(1+L117/100)</f>
        <v>0</v>
      </c>
      <c r="N117" s="223">
        <v>5.0000000000000001E-4</v>
      </c>
      <c r="O117" s="223">
        <f>ROUND(E117*N117,5)</f>
        <v>5.7999999999999996E-3</v>
      </c>
      <c r="P117" s="223">
        <v>0</v>
      </c>
      <c r="Q117" s="223">
        <f>ROUND(E117*P117,5)</f>
        <v>0</v>
      </c>
      <c r="R117" s="223"/>
      <c r="S117" s="223"/>
      <c r="T117" s="224">
        <v>0</v>
      </c>
      <c r="U117" s="223">
        <f>ROUND(E117*T117,2)</f>
        <v>0</v>
      </c>
      <c r="V117" s="213"/>
      <c r="W117" s="213"/>
      <c r="X117" s="213"/>
      <c r="Y117" s="213"/>
      <c r="Z117" s="213"/>
      <c r="AA117" s="213"/>
      <c r="AB117" s="213"/>
      <c r="AC117" s="213"/>
      <c r="AD117" s="213"/>
      <c r="AE117" s="213" t="s">
        <v>282</v>
      </c>
      <c r="AF117" s="213"/>
      <c r="AG117" s="213"/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14"/>
      <c r="B118" s="221"/>
      <c r="C118" s="267" t="s">
        <v>283</v>
      </c>
      <c r="D118" s="225"/>
      <c r="E118" s="230">
        <v>11.592000000000001</v>
      </c>
      <c r="F118" s="233"/>
      <c r="G118" s="233"/>
      <c r="H118" s="233"/>
      <c r="I118" s="233"/>
      <c r="J118" s="233"/>
      <c r="K118" s="233"/>
      <c r="L118" s="233"/>
      <c r="M118" s="233"/>
      <c r="N118" s="223"/>
      <c r="O118" s="223"/>
      <c r="P118" s="223"/>
      <c r="Q118" s="223"/>
      <c r="R118" s="223"/>
      <c r="S118" s="223"/>
      <c r="T118" s="224"/>
      <c r="U118" s="223"/>
      <c r="V118" s="213"/>
      <c r="W118" s="213"/>
      <c r="X118" s="213"/>
      <c r="Y118" s="213"/>
      <c r="Z118" s="213"/>
      <c r="AA118" s="213"/>
      <c r="AB118" s="213"/>
      <c r="AC118" s="213"/>
      <c r="AD118" s="213"/>
      <c r="AE118" s="213" t="s">
        <v>136</v>
      </c>
      <c r="AF118" s="213">
        <v>0</v>
      </c>
      <c r="AG118" s="213"/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14">
        <v>56</v>
      </c>
      <c r="B119" s="221" t="s">
        <v>284</v>
      </c>
      <c r="C119" s="266" t="s">
        <v>285</v>
      </c>
      <c r="D119" s="223" t="s">
        <v>0</v>
      </c>
      <c r="E119" s="229">
        <v>24.22</v>
      </c>
      <c r="F119" s="233">
        <f>H119+J119</f>
        <v>0</v>
      </c>
      <c r="G119" s="233">
        <f>ROUND(E119*F119,2)</f>
        <v>0</v>
      </c>
      <c r="H119" s="234"/>
      <c r="I119" s="233">
        <f>ROUND(E119*H119,2)</f>
        <v>0</v>
      </c>
      <c r="J119" s="234"/>
      <c r="K119" s="233">
        <f>ROUND(E119*J119,2)</f>
        <v>0</v>
      </c>
      <c r="L119" s="233">
        <v>21</v>
      </c>
      <c r="M119" s="233">
        <f>G119*(1+L119/100)</f>
        <v>0</v>
      </c>
      <c r="N119" s="223">
        <v>0</v>
      </c>
      <c r="O119" s="223">
        <f>ROUND(E119*N119,5)</f>
        <v>0</v>
      </c>
      <c r="P119" s="223">
        <v>0</v>
      </c>
      <c r="Q119" s="223">
        <f>ROUND(E119*P119,5)</f>
        <v>0</v>
      </c>
      <c r="R119" s="223"/>
      <c r="S119" s="223"/>
      <c r="T119" s="224">
        <v>0</v>
      </c>
      <c r="U119" s="223">
        <f>ROUND(E119*T119,2)</f>
        <v>0</v>
      </c>
      <c r="V119" s="213"/>
      <c r="W119" s="213"/>
      <c r="X119" s="213"/>
      <c r="Y119" s="213"/>
      <c r="Z119" s="213"/>
      <c r="AA119" s="213"/>
      <c r="AB119" s="213"/>
      <c r="AC119" s="213"/>
      <c r="AD119" s="213"/>
      <c r="AE119" s="213" t="s">
        <v>130</v>
      </c>
      <c r="AF119" s="213"/>
      <c r="AG119" s="213"/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x14ac:dyDescent="0.2">
      <c r="A120" s="215" t="s">
        <v>125</v>
      </c>
      <c r="B120" s="222" t="s">
        <v>86</v>
      </c>
      <c r="C120" s="268" t="s">
        <v>87</v>
      </c>
      <c r="D120" s="226"/>
      <c r="E120" s="231"/>
      <c r="F120" s="235"/>
      <c r="G120" s="235">
        <f>SUMIF(AE121:AE122,"&lt;&gt;NOR",G121:G122)</f>
        <v>0</v>
      </c>
      <c r="H120" s="235"/>
      <c r="I120" s="235">
        <f>SUM(I121:I122)</f>
        <v>0</v>
      </c>
      <c r="J120" s="235"/>
      <c r="K120" s="235">
        <f>SUM(K121:K122)</f>
        <v>0</v>
      </c>
      <c r="L120" s="235"/>
      <c r="M120" s="235">
        <f>SUM(M121:M122)</f>
        <v>0</v>
      </c>
      <c r="N120" s="226"/>
      <c r="O120" s="226">
        <f>SUM(O121:O122)</f>
        <v>1.274E-2</v>
      </c>
      <c r="P120" s="226"/>
      <c r="Q120" s="226">
        <f>SUM(Q121:Q122)</f>
        <v>0</v>
      </c>
      <c r="R120" s="226"/>
      <c r="S120" s="226"/>
      <c r="T120" s="227"/>
      <c r="U120" s="226">
        <f>SUM(U121:U122)</f>
        <v>1.24</v>
      </c>
      <c r="AE120" t="s">
        <v>126</v>
      </c>
    </row>
    <row r="121" spans="1:60" ht="22.5" outlineLevel="1" x14ac:dyDescent="0.2">
      <c r="A121" s="214">
        <v>57</v>
      </c>
      <c r="B121" s="221" t="s">
        <v>286</v>
      </c>
      <c r="C121" s="266" t="s">
        <v>287</v>
      </c>
      <c r="D121" s="223" t="s">
        <v>288</v>
      </c>
      <c r="E121" s="229">
        <v>2</v>
      </c>
      <c r="F121" s="233">
        <f>H121+J121</f>
        <v>0</v>
      </c>
      <c r="G121" s="233">
        <f>ROUND(E121*F121,2)</f>
        <v>0</v>
      </c>
      <c r="H121" s="234"/>
      <c r="I121" s="233">
        <f>ROUND(E121*H121,2)</f>
        <v>0</v>
      </c>
      <c r="J121" s="234"/>
      <c r="K121" s="233">
        <f>ROUND(E121*J121,2)</f>
        <v>0</v>
      </c>
      <c r="L121" s="233">
        <v>21</v>
      </c>
      <c r="M121" s="233">
        <f>G121*(1+L121/100)</f>
        <v>0</v>
      </c>
      <c r="N121" s="223">
        <v>6.3699999999999998E-3</v>
      </c>
      <c r="O121" s="223">
        <f>ROUND(E121*N121,5)</f>
        <v>1.274E-2</v>
      </c>
      <c r="P121" s="223">
        <v>0</v>
      </c>
      <c r="Q121" s="223">
        <f>ROUND(E121*P121,5)</f>
        <v>0</v>
      </c>
      <c r="R121" s="223"/>
      <c r="S121" s="223"/>
      <c r="T121" s="224">
        <v>0.61899999999999999</v>
      </c>
      <c r="U121" s="223">
        <f>ROUND(E121*T121,2)</f>
        <v>1.24</v>
      </c>
      <c r="V121" s="213"/>
      <c r="W121" s="213"/>
      <c r="X121" s="213"/>
      <c r="Y121" s="213"/>
      <c r="Z121" s="213"/>
      <c r="AA121" s="213"/>
      <c r="AB121" s="213"/>
      <c r="AC121" s="213"/>
      <c r="AD121" s="213"/>
      <c r="AE121" s="213" t="s">
        <v>130</v>
      </c>
      <c r="AF121" s="213"/>
      <c r="AG121" s="213"/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14">
        <v>58</v>
      </c>
      <c r="B122" s="221" t="s">
        <v>289</v>
      </c>
      <c r="C122" s="266" t="s">
        <v>290</v>
      </c>
      <c r="D122" s="223" t="s">
        <v>0</v>
      </c>
      <c r="E122" s="229">
        <v>86.6</v>
      </c>
      <c r="F122" s="233">
        <f>H122+J122</f>
        <v>0</v>
      </c>
      <c r="G122" s="233">
        <f>ROUND(E122*F122,2)</f>
        <v>0</v>
      </c>
      <c r="H122" s="234"/>
      <c r="I122" s="233">
        <f>ROUND(E122*H122,2)</f>
        <v>0</v>
      </c>
      <c r="J122" s="234"/>
      <c r="K122" s="233">
        <f>ROUND(E122*J122,2)</f>
        <v>0</v>
      </c>
      <c r="L122" s="233">
        <v>21</v>
      </c>
      <c r="M122" s="233">
        <f>G122*(1+L122/100)</f>
        <v>0</v>
      </c>
      <c r="N122" s="223">
        <v>0</v>
      </c>
      <c r="O122" s="223">
        <f>ROUND(E122*N122,5)</f>
        <v>0</v>
      </c>
      <c r="P122" s="223">
        <v>0</v>
      </c>
      <c r="Q122" s="223">
        <f>ROUND(E122*P122,5)</f>
        <v>0</v>
      </c>
      <c r="R122" s="223"/>
      <c r="S122" s="223"/>
      <c r="T122" s="224">
        <v>0</v>
      </c>
      <c r="U122" s="223">
        <f>ROUND(E122*T122,2)</f>
        <v>0</v>
      </c>
      <c r="V122" s="213"/>
      <c r="W122" s="213"/>
      <c r="X122" s="213"/>
      <c r="Y122" s="213"/>
      <c r="Z122" s="213"/>
      <c r="AA122" s="213"/>
      <c r="AB122" s="213"/>
      <c r="AC122" s="213"/>
      <c r="AD122" s="213"/>
      <c r="AE122" s="213" t="s">
        <v>130</v>
      </c>
      <c r="AF122" s="213"/>
      <c r="AG122" s="213"/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x14ac:dyDescent="0.2">
      <c r="A123" s="215" t="s">
        <v>125</v>
      </c>
      <c r="B123" s="222" t="s">
        <v>88</v>
      </c>
      <c r="C123" s="268" t="s">
        <v>89</v>
      </c>
      <c r="D123" s="226"/>
      <c r="E123" s="231"/>
      <c r="F123" s="235"/>
      <c r="G123" s="235">
        <f>SUMIF(AE124:AE132,"&lt;&gt;NOR",G124:G132)</f>
        <v>0</v>
      </c>
      <c r="H123" s="235"/>
      <c r="I123" s="235">
        <f>SUM(I124:I132)</f>
        <v>0</v>
      </c>
      <c r="J123" s="235"/>
      <c r="K123" s="235">
        <f>SUM(K124:K132)</f>
        <v>0</v>
      </c>
      <c r="L123" s="235"/>
      <c r="M123" s="235">
        <f>SUM(M124:M132)</f>
        <v>0</v>
      </c>
      <c r="N123" s="226"/>
      <c r="O123" s="226">
        <f>SUM(O124:O132)</f>
        <v>0</v>
      </c>
      <c r="P123" s="226"/>
      <c r="Q123" s="226">
        <f>SUM(Q124:Q132)</f>
        <v>4.7100000000000003E-2</v>
      </c>
      <c r="R123" s="226"/>
      <c r="S123" s="226"/>
      <c r="T123" s="227"/>
      <c r="U123" s="226">
        <f>SUM(U124:U132)</f>
        <v>15.41</v>
      </c>
      <c r="AE123" t="s">
        <v>126</v>
      </c>
    </row>
    <row r="124" spans="1:60" outlineLevel="1" x14ac:dyDescent="0.2">
      <c r="A124" s="214">
        <v>59</v>
      </c>
      <c r="B124" s="221" t="s">
        <v>291</v>
      </c>
      <c r="C124" s="266" t="s">
        <v>292</v>
      </c>
      <c r="D124" s="223" t="s">
        <v>288</v>
      </c>
      <c r="E124" s="229">
        <v>1</v>
      </c>
      <c r="F124" s="233">
        <f>H124+J124</f>
        <v>0</v>
      </c>
      <c r="G124" s="233">
        <f>ROUND(E124*F124,2)</f>
        <v>0</v>
      </c>
      <c r="H124" s="234"/>
      <c r="I124" s="233">
        <f>ROUND(E124*H124,2)</f>
        <v>0</v>
      </c>
      <c r="J124" s="234"/>
      <c r="K124" s="233">
        <f>ROUND(E124*J124,2)</f>
        <v>0</v>
      </c>
      <c r="L124" s="233">
        <v>21</v>
      </c>
      <c r="M124" s="233">
        <f>G124*(1+L124/100)</f>
        <v>0</v>
      </c>
      <c r="N124" s="223">
        <v>0</v>
      </c>
      <c r="O124" s="223">
        <f>ROUND(E124*N124,5)</f>
        <v>0</v>
      </c>
      <c r="P124" s="223">
        <v>4.3E-3</v>
      </c>
      <c r="Q124" s="223">
        <f>ROUND(E124*P124,5)</f>
        <v>4.3E-3</v>
      </c>
      <c r="R124" s="223"/>
      <c r="S124" s="223"/>
      <c r="T124" s="224">
        <v>0.4355</v>
      </c>
      <c r="U124" s="223">
        <f>ROUND(E124*T124,2)</f>
        <v>0.44</v>
      </c>
      <c r="V124" s="213"/>
      <c r="W124" s="213"/>
      <c r="X124" s="213"/>
      <c r="Y124" s="213"/>
      <c r="Z124" s="213"/>
      <c r="AA124" s="213"/>
      <c r="AB124" s="213"/>
      <c r="AC124" s="213"/>
      <c r="AD124" s="213"/>
      <c r="AE124" s="213" t="s">
        <v>130</v>
      </c>
      <c r="AF124" s="213"/>
      <c r="AG124" s="213"/>
      <c r="AH124" s="213"/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14">
        <v>60</v>
      </c>
      <c r="B125" s="221" t="s">
        <v>293</v>
      </c>
      <c r="C125" s="266" t="s">
        <v>294</v>
      </c>
      <c r="D125" s="223" t="s">
        <v>288</v>
      </c>
      <c r="E125" s="229">
        <v>1</v>
      </c>
      <c r="F125" s="233">
        <f>H125+J125</f>
        <v>0</v>
      </c>
      <c r="G125" s="233">
        <f>ROUND(E125*F125,2)</f>
        <v>0</v>
      </c>
      <c r="H125" s="234"/>
      <c r="I125" s="233">
        <f>ROUND(E125*H125,2)</f>
        <v>0</v>
      </c>
      <c r="J125" s="234"/>
      <c r="K125" s="233">
        <f>ROUND(E125*J125,2)</f>
        <v>0</v>
      </c>
      <c r="L125" s="233">
        <v>21</v>
      </c>
      <c r="M125" s="233">
        <f>G125*(1+L125/100)</f>
        <v>0</v>
      </c>
      <c r="N125" s="223">
        <v>0</v>
      </c>
      <c r="O125" s="223">
        <f>ROUND(E125*N125,5)</f>
        <v>0</v>
      </c>
      <c r="P125" s="223">
        <v>1.7600000000000001E-2</v>
      </c>
      <c r="Q125" s="223">
        <f>ROUND(E125*P125,5)</f>
        <v>1.7600000000000001E-2</v>
      </c>
      <c r="R125" s="223"/>
      <c r="S125" s="223"/>
      <c r="T125" s="224">
        <v>2.8664999999999998</v>
      </c>
      <c r="U125" s="223">
        <f>ROUND(E125*T125,2)</f>
        <v>2.87</v>
      </c>
      <c r="V125" s="213"/>
      <c r="W125" s="213"/>
      <c r="X125" s="213"/>
      <c r="Y125" s="213"/>
      <c r="Z125" s="213"/>
      <c r="AA125" s="213"/>
      <c r="AB125" s="213"/>
      <c r="AC125" s="213"/>
      <c r="AD125" s="213"/>
      <c r="AE125" s="213" t="s">
        <v>130</v>
      </c>
      <c r="AF125" s="213"/>
      <c r="AG125" s="213"/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14">
        <v>61</v>
      </c>
      <c r="B126" s="221" t="s">
        <v>295</v>
      </c>
      <c r="C126" s="266" t="s">
        <v>296</v>
      </c>
      <c r="D126" s="223" t="s">
        <v>288</v>
      </c>
      <c r="E126" s="229">
        <v>1</v>
      </c>
      <c r="F126" s="233">
        <f>H126+J126</f>
        <v>0</v>
      </c>
      <c r="G126" s="233">
        <f>ROUND(E126*F126,2)</f>
        <v>0</v>
      </c>
      <c r="H126" s="234"/>
      <c r="I126" s="233">
        <f>ROUND(E126*H126,2)</f>
        <v>0</v>
      </c>
      <c r="J126" s="234"/>
      <c r="K126" s="233">
        <f>ROUND(E126*J126,2)</f>
        <v>0</v>
      </c>
      <c r="L126" s="233">
        <v>21</v>
      </c>
      <c r="M126" s="233">
        <f>G126*(1+L126/100)</f>
        <v>0</v>
      </c>
      <c r="N126" s="223">
        <v>0</v>
      </c>
      <c r="O126" s="223">
        <f>ROUND(E126*N126,5)</f>
        <v>0</v>
      </c>
      <c r="P126" s="223">
        <v>1.0200000000000001E-2</v>
      </c>
      <c r="Q126" s="223">
        <f>ROUND(E126*P126,5)</f>
        <v>1.0200000000000001E-2</v>
      </c>
      <c r="R126" s="223"/>
      <c r="S126" s="223"/>
      <c r="T126" s="224">
        <v>0.86450000000000005</v>
      </c>
      <c r="U126" s="223">
        <f>ROUND(E126*T126,2)</f>
        <v>0.86</v>
      </c>
      <c r="V126" s="213"/>
      <c r="W126" s="213"/>
      <c r="X126" s="213"/>
      <c r="Y126" s="213"/>
      <c r="Z126" s="213"/>
      <c r="AA126" s="213"/>
      <c r="AB126" s="213"/>
      <c r="AC126" s="213"/>
      <c r="AD126" s="213"/>
      <c r="AE126" s="213" t="s">
        <v>130</v>
      </c>
      <c r="AF126" s="213"/>
      <c r="AG126" s="213"/>
      <c r="AH126" s="213"/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14">
        <v>62</v>
      </c>
      <c r="B127" s="221" t="s">
        <v>297</v>
      </c>
      <c r="C127" s="266" t="s">
        <v>298</v>
      </c>
      <c r="D127" s="223" t="s">
        <v>288</v>
      </c>
      <c r="E127" s="229">
        <v>1</v>
      </c>
      <c r="F127" s="233">
        <f>H127+J127</f>
        <v>0</v>
      </c>
      <c r="G127" s="233">
        <f>ROUND(E127*F127,2)</f>
        <v>0</v>
      </c>
      <c r="H127" s="234"/>
      <c r="I127" s="233">
        <f>ROUND(E127*H127,2)</f>
        <v>0</v>
      </c>
      <c r="J127" s="234"/>
      <c r="K127" s="233">
        <f>ROUND(E127*J127,2)</f>
        <v>0</v>
      </c>
      <c r="L127" s="233">
        <v>21</v>
      </c>
      <c r="M127" s="233">
        <f>G127*(1+L127/100)</f>
        <v>0</v>
      </c>
      <c r="N127" s="223">
        <v>0</v>
      </c>
      <c r="O127" s="223">
        <f>ROUND(E127*N127,5)</f>
        <v>0</v>
      </c>
      <c r="P127" s="223">
        <v>1.4999999999999999E-2</v>
      </c>
      <c r="Q127" s="223">
        <f>ROUND(E127*P127,5)</f>
        <v>1.4999999999999999E-2</v>
      </c>
      <c r="R127" s="223"/>
      <c r="S127" s="223"/>
      <c r="T127" s="224">
        <v>1.9045000000000001</v>
      </c>
      <c r="U127" s="223">
        <f>ROUND(E127*T127,2)</f>
        <v>1.9</v>
      </c>
      <c r="V127" s="213"/>
      <c r="W127" s="213"/>
      <c r="X127" s="213"/>
      <c r="Y127" s="213"/>
      <c r="Z127" s="213"/>
      <c r="AA127" s="213"/>
      <c r="AB127" s="213"/>
      <c r="AC127" s="213"/>
      <c r="AD127" s="213"/>
      <c r="AE127" s="213" t="s">
        <v>130</v>
      </c>
      <c r="AF127" s="213"/>
      <c r="AG127" s="213"/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14">
        <v>63</v>
      </c>
      <c r="B128" s="221" t="s">
        <v>299</v>
      </c>
      <c r="C128" s="266" t="s">
        <v>300</v>
      </c>
      <c r="D128" s="223" t="s">
        <v>288</v>
      </c>
      <c r="E128" s="229">
        <v>1</v>
      </c>
      <c r="F128" s="233">
        <f>H128+J128</f>
        <v>0</v>
      </c>
      <c r="G128" s="233">
        <f>ROUND(E128*F128,2)</f>
        <v>0</v>
      </c>
      <c r="H128" s="234"/>
      <c r="I128" s="233">
        <f>ROUND(E128*H128,2)</f>
        <v>0</v>
      </c>
      <c r="J128" s="234"/>
      <c r="K128" s="233">
        <f>ROUND(E128*J128,2)</f>
        <v>0</v>
      </c>
      <c r="L128" s="233">
        <v>21</v>
      </c>
      <c r="M128" s="233">
        <f>G128*(1+L128/100)</f>
        <v>0</v>
      </c>
      <c r="N128" s="223">
        <v>0</v>
      </c>
      <c r="O128" s="223">
        <f>ROUND(E128*N128,5)</f>
        <v>0</v>
      </c>
      <c r="P128" s="223">
        <v>0</v>
      </c>
      <c r="Q128" s="223">
        <f>ROUND(E128*P128,5)</f>
        <v>0</v>
      </c>
      <c r="R128" s="223"/>
      <c r="S128" s="223"/>
      <c r="T128" s="224">
        <v>0.67</v>
      </c>
      <c r="U128" s="223">
        <f>ROUND(E128*T128,2)</f>
        <v>0.67</v>
      </c>
      <c r="V128" s="213"/>
      <c r="W128" s="213"/>
      <c r="X128" s="213"/>
      <c r="Y128" s="213"/>
      <c r="Z128" s="213"/>
      <c r="AA128" s="213"/>
      <c r="AB128" s="213"/>
      <c r="AC128" s="213"/>
      <c r="AD128" s="213"/>
      <c r="AE128" s="213" t="s">
        <v>130</v>
      </c>
      <c r="AF128" s="213"/>
      <c r="AG128" s="213"/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14">
        <v>64</v>
      </c>
      <c r="B129" s="221" t="s">
        <v>301</v>
      </c>
      <c r="C129" s="266" t="s">
        <v>302</v>
      </c>
      <c r="D129" s="223" t="s">
        <v>288</v>
      </c>
      <c r="E129" s="229">
        <v>1</v>
      </c>
      <c r="F129" s="233">
        <f>H129+J129</f>
        <v>0</v>
      </c>
      <c r="G129" s="233">
        <f>ROUND(E129*F129,2)</f>
        <v>0</v>
      </c>
      <c r="H129" s="234"/>
      <c r="I129" s="233">
        <f>ROUND(E129*H129,2)</f>
        <v>0</v>
      </c>
      <c r="J129" s="234"/>
      <c r="K129" s="233">
        <f>ROUND(E129*J129,2)</f>
        <v>0</v>
      </c>
      <c r="L129" s="233">
        <v>21</v>
      </c>
      <c r="M129" s="233">
        <f>G129*(1+L129/100)</f>
        <v>0</v>
      </c>
      <c r="N129" s="223">
        <v>0</v>
      </c>
      <c r="O129" s="223">
        <f>ROUND(E129*N129,5)</f>
        <v>0</v>
      </c>
      <c r="P129" s="223">
        <v>0</v>
      </c>
      <c r="Q129" s="223">
        <f>ROUND(E129*P129,5)</f>
        <v>0</v>
      </c>
      <c r="R129" s="223"/>
      <c r="S129" s="223"/>
      <c r="T129" s="224">
        <v>4.41</v>
      </c>
      <c r="U129" s="223">
        <f>ROUND(E129*T129,2)</f>
        <v>4.41</v>
      </c>
      <c r="V129" s="213"/>
      <c r="W129" s="213"/>
      <c r="X129" s="213"/>
      <c r="Y129" s="213"/>
      <c r="Z129" s="213"/>
      <c r="AA129" s="213"/>
      <c r="AB129" s="213"/>
      <c r="AC129" s="213"/>
      <c r="AD129" s="213"/>
      <c r="AE129" s="213" t="s">
        <v>130</v>
      </c>
      <c r="AF129" s="213"/>
      <c r="AG129" s="213"/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14">
        <v>65</v>
      </c>
      <c r="B130" s="221" t="s">
        <v>303</v>
      </c>
      <c r="C130" s="266" t="s">
        <v>304</v>
      </c>
      <c r="D130" s="223" t="s">
        <v>288</v>
      </c>
      <c r="E130" s="229">
        <v>1</v>
      </c>
      <c r="F130" s="233">
        <f>H130+J130</f>
        <v>0</v>
      </c>
      <c r="G130" s="233">
        <f>ROUND(E130*F130,2)</f>
        <v>0</v>
      </c>
      <c r="H130" s="234"/>
      <c r="I130" s="233">
        <f>ROUND(E130*H130,2)</f>
        <v>0</v>
      </c>
      <c r="J130" s="234"/>
      <c r="K130" s="233">
        <f>ROUND(E130*J130,2)</f>
        <v>0</v>
      </c>
      <c r="L130" s="233">
        <v>21</v>
      </c>
      <c r="M130" s="233">
        <f>G130*(1+L130/100)</f>
        <v>0</v>
      </c>
      <c r="N130" s="223">
        <v>0</v>
      </c>
      <c r="O130" s="223">
        <f>ROUND(E130*N130,5)</f>
        <v>0</v>
      </c>
      <c r="P130" s="223">
        <v>0</v>
      </c>
      <c r="Q130" s="223">
        <f>ROUND(E130*P130,5)</f>
        <v>0</v>
      </c>
      <c r="R130" s="223"/>
      <c r="S130" s="223"/>
      <c r="T130" s="224">
        <v>2.93</v>
      </c>
      <c r="U130" s="223">
        <f>ROUND(E130*T130,2)</f>
        <v>2.93</v>
      </c>
      <c r="V130" s="213"/>
      <c r="W130" s="213"/>
      <c r="X130" s="213"/>
      <c r="Y130" s="213"/>
      <c r="Z130" s="213"/>
      <c r="AA130" s="213"/>
      <c r="AB130" s="213"/>
      <c r="AC130" s="213"/>
      <c r="AD130" s="213"/>
      <c r="AE130" s="213" t="s">
        <v>130</v>
      </c>
      <c r="AF130" s="213"/>
      <c r="AG130" s="213"/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14">
        <v>66</v>
      </c>
      <c r="B131" s="221" t="s">
        <v>305</v>
      </c>
      <c r="C131" s="266" t="s">
        <v>306</v>
      </c>
      <c r="D131" s="223" t="s">
        <v>288</v>
      </c>
      <c r="E131" s="229">
        <v>1</v>
      </c>
      <c r="F131" s="233">
        <f>H131+J131</f>
        <v>0</v>
      </c>
      <c r="G131" s="233">
        <f>ROUND(E131*F131,2)</f>
        <v>0</v>
      </c>
      <c r="H131" s="234"/>
      <c r="I131" s="233">
        <f>ROUND(E131*H131,2)</f>
        <v>0</v>
      </c>
      <c r="J131" s="234"/>
      <c r="K131" s="233">
        <f>ROUND(E131*J131,2)</f>
        <v>0</v>
      </c>
      <c r="L131" s="233">
        <v>21</v>
      </c>
      <c r="M131" s="233">
        <f>G131*(1+L131/100)</f>
        <v>0</v>
      </c>
      <c r="N131" s="223">
        <v>0</v>
      </c>
      <c r="O131" s="223">
        <f>ROUND(E131*N131,5)</f>
        <v>0</v>
      </c>
      <c r="P131" s="223">
        <v>0</v>
      </c>
      <c r="Q131" s="223">
        <f>ROUND(E131*P131,5)</f>
        <v>0</v>
      </c>
      <c r="R131" s="223"/>
      <c r="S131" s="223"/>
      <c r="T131" s="224">
        <v>1.33</v>
      </c>
      <c r="U131" s="223">
        <f>ROUND(E131*T131,2)</f>
        <v>1.33</v>
      </c>
      <c r="V131" s="213"/>
      <c r="W131" s="213"/>
      <c r="X131" s="213"/>
      <c r="Y131" s="213"/>
      <c r="Z131" s="213"/>
      <c r="AA131" s="213"/>
      <c r="AB131" s="213"/>
      <c r="AC131" s="213"/>
      <c r="AD131" s="213"/>
      <c r="AE131" s="213" t="s">
        <v>130</v>
      </c>
      <c r="AF131" s="213"/>
      <c r="AG131" s="213"/>
      <c r="AH131" s="213"/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14">
        <v>67</v>
      </c>
      <c r="B132" s="221" t="s">
        <v>307</v>
      </c>
      <c r="C132" s="266" t="s">
        <v>308</v>
      </c>
      <c r="D132" s="223" t="s">
        <v>0</v>
      </c>
      <c r="E132" s="229">
        <v>69.48</v>
      </c>
      <c r="F132" s="233">
        <f>H132+J132</f>
        <v>0</v>
      </c>
      <c r="G132" s="233">
        <f>ROUND(E132*F132,2)</f>
        <v>0</v>
      </c>
      <c r="H132" s="234"/>
      <c r="I132" s="233">
        <f>ROUND(E132*H132,2)</f>
        <v>0</v>
      </c>
      <c r="J132" s="234"/>
      <c r="K132" s="233">
        <f>ROUND(E132*J132,2)</f>
        <v>0</v>
      </c>
      <c r="L132" s="233">
        <v>21</v>
      </c>
      <c r="M132" s="233">
        <f>G132*(1+L132/100)</f>
        <v>0</v>
      </c>
      <c r="N132" s="223">
        <v>0</v>
      </c>
      <c r="O132" s="223">
        <f>ROUND(E132*N132,5)</f>
        <v>0</v>
      </c>
      <c r="P132" s="223">
        <v>0</v>
      </c>
      <c r="Q132" s="223">
        <f>ROUND(E132*P132,5)</f>
        <v>0</v>
      </c>
      <c r="R132" s="223"/>
      <c r="S132" s="223"/>
      <c r="T132" s="224">
        <v>0</v>
      </c>
      <c r="U132" s="223">
        <f>ROUND(E132*T132,2)</f>
        <v>0</v>
      </c>
      <c r="V132" s="213"/>
      <c r="W132" s="213"/>
      <c r="X132" s="213"/>
      <c r="Y132" s="213"/>
      <c r="Z132" s="213"/>
      <c r="AA132" s="213"/>
      <c r="AB132" s="213"/>
      <c r="AC132" s="213"/>
      <c r="AD132" s="213"/>
      <c r="AE132" s="213" t="s">
        <v>130</v>
      </c>
      <c r="AF132" s="213"/>
      <c r="AG132" s="213"/>
      <c r="AH132" s="213"/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x14ac:dyDescent="0.2">
      <c r="A133" s="215" t="s">
        <v>125</v>
      </c>
      <c r="B133" s="222" t="s">
        <v>90</v>
      </c>
      <c r="C133" s="268" t="s">
        <v>91</v>
      </c>
      <c r="D133" s="226"/>
      <c r="E133" s="231"/>
      <c r="F133" s="235"/>
      <c r="G133" s="235">
        <f>SUMIF(AE134:AE139,"&lt;&gt;NOR",G134:G139)</f>
        <v>0</v>
      </c>
      <c r="H133" s="235"/>
      <c r="I133" s="235">
        <f>SUM(I134:I139)</f>
        <v>0</v>
      </c>
      <c r="J133" s="235"/>
      <c r="K133" s="235">
        <f>SUM(K134:K139)</f>
        <v>0</v>
      </c>
      <c r="L133" s="235"/>
      <c r="M133" s="235">
        <f>SUM(M134:M139)</f>
        <v>0</v>
      </c>
      <c r="N133" s="226"/>
      <c r="O133" s="226">
        <f>SUM(O134:O139)</f>
        <v>0.61271999999999993</v>
      </c>
      <c r="P133" s="226"/>
      <c r="Q133" s="226">
        <f>SUM(Q134:Q139)</f>
        <v>0</v>
      </c>
      <c r="R133" s="226"/>
      <c r="S133" s="226"/>
      <c r="T133" s="227"/>
      <c r="U133" s="226">
        <f>SUM(U134:U139)</f>
        <v>7.45</v>
      </c>
      <c r="AE133" t="s">
        <v>126</v>
      </c>
    </row>
    <row r="134" spans="1:60" outlineLevel="1" x14ac:dyDescent="0.2">
      <c r="A134" s="214">
        <v>68</v>
      </c>
      <c r="B134" s="221" t="s">
        <v>309</v>
      </c>
      <c r="C134" s="266" t="s">
        <v>310</v>
      </c>
      <c r="D134" s="223" t="s">
        <v>141</v>
      </c>
      <c r="E134" s="229">
        <v>25.53</v>
      </c>
      <c r="F134" s="233">
        <f>H134+J134</f>
        <v>0</v>
      </c>
      <c r="G134" s="233">
        <f>ROUND(E134*F134,2)</f>
        <v>0</v>
      </c>
      <c r="H134" s="234"/>
      <c r="I134" s="233">
        <f>ROUND(E134*H134,2)</f>
        <v>0</v>
      </c>
      <c r="J134" s="234"/>
      <c r="K134" s="233">
        <f>ROUND(E134*J134,2)</f>
        <v>0</v>
      </c>
      <c r="L134" s="233">
        <v>21</v>
      </c>
      <c r="M134" s="233">
        <f>G134*(1+L134/100)</f>
        <v>0</v>
      </c>
      <c r="N134" s="223">
        <v>0</v>
      </c>
      <c r="O134" s="223">
        <f>ROUND(E134*N134,5)</f>
        <v>0</v>
      </c>
      <c r="P134" s="223">
        <v>0</v>
      </c>
      <c r="Q134" s="223">
        <f>ROUND(E134*P134,5)</f>
        <v>0</v>
      </c>
      <c r="R134" s="223"/>
      <c r="S134" s="223"/>
      <c r="T134" s="224">
        <v>0.29199999999999998</v>
      </c>
      <c r="U134" s="223">
        <f>ROUND(E134*T134,2)</f>
        <v>7.45</v>
      </c>
      <c r="V134" s="213"/>
      <c r="W134" s="213"/>
      <c r="X134" s="213"/>
      <c r="Y134" s="213"/>
      <c r="Z134" s="213"/>
      <c r="AA134" s="213"/>
      <c r="AB134" s="213"/>
      <c r="AC134" s="213"/>
      <c r="AD134" s="213"/>
      <c r="AE134" s="213" t="s">
        <v>130</v>
      </c>
      <c r="AF134" s="213"/>
      <c r="AG134" s="213"/>
      <c r="AH134" s="213"/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14"/>
      <c r="B135" s="221"/>
      <c r="C135" s="267" t="s">
        <v>311</v>
      </c>
      <c r="D135" s="225"/>
      <c r="E135" s="230">
        <v>25.53</v>
      </c>
      <c r="F135" s="233"/>
      <c r="G135" s="233"/>
      <c r="H135" s="233"/>
      <c r="I135" s="233"/>
      <c r="J135" s="233"/>
      <c r="K135" s="233"/>
      <c r="L135" s="233"/>
      <c r="M135" s="233"/>
      <c r="N135" s="223"/>
      <c r="O135" s="223"/>
      <c r="P135" s="223"/>
      <c r="Q135" s="223"/>
      <c r="R135" s="223"/>
      <c r="S135" s="223"/>
      <c r="T135" s="224"/>
      <c r="U135" s="223"/>
      <c r="V135" s="213"/>
      <c r="W135" s="213"/>
      <c r="X135" s="213"/>
      <c r="Y135" s="213"/>
      <c r="Z135" s="213"/>
      <c r="AA135" s="213"/>
      <c r="AB135" s="213"/>
      <c r="AC135" s="213"/>
      <c r="AD135" s="213"/>
      <c r="AE135" s="213" t="s">
        <v>136</v>
      </c>
      <c r="AF135" s="213">
        <v>0</v>
      </c>
      <c r="AG135" s="213"/>
      <c r="AH135" s="213"/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14">
        <v>69</v>
      </c>
      <c r="B136" s="221" t="s">
        <v>312</v>
      </c>
      <c r="C136" s="266" t="s">
        <v>313</v>
      </c>
      <c r="D136" s="223" t="s">
        <v>141</v>
      </c>
      <c r="E136" s="229">
        <v>25.53</v>
      </c>
      <c r="F136" s="233">
        <f>H136+J136</f>
        <v>0</v>
      </c>
      <c r="G136" s="233">
        <f>ROUND(E136*F136,2)</f>
        <v>0</v>
      </c>
      <c r="H136" s="234"/>
      <c r="I136" s="233">
        <f>ROUND(E136*H136,2)</f>
        <v>0</v>
      </c>
      <c r="J136" s="234"/>
      <c r="K136" s="233">
        <f>ROUND(E136*J136,2)</f>
        <v>0</v>
      </c>
      <c r="L136" s="233">
        <v>21</v>
      </c>
      <c r="M136" s="233">
        <f>G136*(1+L136/100)</f>
        <v>0</v>
      </c>
      <c r="N136" s="223">
        <v>2.4000000000000001E-4</v>
      </c>
      <c r="O136" s="223">
        <f>ROUND(E136*N136,5)</f>
        <v>6.13E-3</v>
      </c>
      <c r="P136" s="223">
        <v>0</v>
      </c>
      <c r="Q136" s="223">
        <f>ROUND(E136*P136,5)</f>
        <v>0</v>
      </c>
      <c r="R136" s="223"/>
      <c r="S136" s="223"/>
      <c r="T136" s="224">
        <v>0</v>
      </c>
      <c r="U136" s="223">
        <f>ROUND(E136*T136,2)</f>
        <v>0</v>
      </c>
      <c r="V136" s="213"/>
      <c r="W136" s="213"/>
      <c r="X136" s="213"/>
      <c r="Y136" s="213"/>
      <c r="Z136" s="213"/>
      <c r="AA136" s="213"/>
      <c r="AB136" s="213"/>
      <c r="AC136" s="213"/>
      <c r="AD136" s="213"/>
      <c r="AE136" s="213" t="s">
        <v>130</v>
      </c>
      <c r="AF136" s="213"/>
      <c r="AG136" s="213"/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14">
        <v>70</v>
      </c>
      <c r="B137" s="221" t="s">
        <v>314</v>
      </c>
      <c r="C137" s="266" t="s">
        <v>315</v>
      </c>
      <c r="D137" s="223" t="s">
        <v>141</v>
      </c>
      <c r="E137" s="229">
        <v>28.082999999999998</v>
      </c>
      <c r="F137" s="233">
        <f>H137+J137</f>
        <v>0</v>
      </c>
      <c r="G137" s="233">
        <f>ROUND(E137*F137,2)</f>
        <v>0</v>
      </c>
      <c r="H137" s="234"/>
      <c r="I137" s="233">
        <f>ROUND(E137*H137,2)</f>
        <v>0</v>
      </c>
      <c r="J137" s="234"/>
      <c r="K137" s="233">
        <f>ROUND(E137*J137,2)</f>
        <v>0</v>
      </c>
      <c r="L137" s="233">
        <v>21</v>
      </c>
      <c r="M137" s="233">
        <f>G137*(1+L137/100)</f>
        <v>0</v>
      </c>
      <c r="N137" s="223">
        <v>2.1600000000000001E-2</v>
      </c>
      <c r="O137" s="223">
        <f>ROUND(E137*N137,5)</f>
        <v>0.60658999999999996</v>
      </c>
      <c r="P137" s="223">
        <v>0</v>
      </c>
      <c r="Q137" s="223">
        <f>ROUND(E137*P137,5)</f>
        <v>0</v>
      </c>
      <c r="R137" s="223"/>
      <c r="S137" s="223"/>
      <c r="T137" s="224">
        <v>0</v>
      </c>
      <c r="U137" s="223">
        <f>ROUND(E137*T137,2)</f>
        <v>0</v>
      </c>
      <c r="V137" s="213"/>
      <c r="W137" s="213"/>
      <c r="X137" s="213"/>
      <c r="Y137" s="213"/>
      <c r="Z137" s="213"/>
      <c r="AA137" s="213"/>
      <c r="AB137" s="213"/>
      <c r="AC137" s="213"/>
      <c r="AD137" s="213"/>
      <c r="AE137" s="213" t="s">
        <v>282</v>
      </c>
      <c r="AF137" s="213"/>
      <c r="AG137" s="213"/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14"/>
      <c r="B138" s="221"/>
      <c r="C138" s="267" t="s">
        <v>316</v>
      </c>
      <c r="D138" s="225"/>
      <c r="E138" s="230">
        <v>28.082999999999998</v>
      </c>
      <c r="F138" s="233"/>
      <c r="G138" s="233"/>
      <c r="H138" s="233"/>
      <c r="I138" s="233"/>
      <c r="J138" s="233"/>
      <c r="K138" s="233"/>
      <c r="L138" s="233"/>
      <c r="M138" s="233"/>
      <c r="N138" s="223"/>
      <c r="O138" s="223"/>
      <c r="P138" s="223"/>
      <c r="Q138" s="223"/>
      <c r="R138" s="223"/>
      <c r="S138" s="223"/>
      <c r="T138" s="224"/>
      <c r="U138" s="223"/>
      <c r="V138" s="213"/>
      <c r="W138" s="213"/>
      <c r="X138" s="213"/>
      <c r="Y138" s="213"/>
      <c r="Z138" s="213"/>
      <c r="AA138" s="213"/>
      <c r="AB138" s="213"/>
      <c r="AC138" s="213"/>
      <c r="AD138" s="213"/>
      <c r="AE138" s="213" t="s">
        <v>136</v>
      </c>
      <c r="AF138" s="213">
        <v>0</v>
      </c>
      <c r="AG138" s="213"/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ht="22.5" outlineLevel="1" x14ac:dyDescent="0.2">
      <c r="A139" s="214">
        <v>71</v>
      </c>
      <c r="B139" s="221" t="s">
        <v>317</v>
      </c>
      <c r="C139" s="266" t="s">
        <v>318</v>
      </c>
      <c r="D139" s="223" t="s">
        <v>0</v>
      </c>
      <c r="E139" s="229">
        <v>127.88</v>
      </c>
      <c r="F139" s="233">
        <f>H139+J139</f>
        <v>0</v>
      </c>
      <c r="G139" s="233">
        <f>ROUND(E139*F139,2)</f>
        <v>0</v>
      </c>
      <c r="H139" s="234"/>
      <c r="I139" s="233">
        <f>ROUND(E139*H139,2)</f>
        <v>0</v>
      </c>
      <c r="J139" s="234"/>
      <c r="K139" s="233">
        <f>ROUND(E139*J139,2)</f>
        <v>0</v>
      </c>
      <c r="L139" s="233">
        <v>21</v>
      </c>
      <c r="M139" s="233">
        <f>G139*(1+L139/100)</f>
        <v>0</v>
      </c>
      <c r="N139" s="223">
        <v>0</v>
      </c>
      <c r="O139" s="223">
        <f>ROUND(E139*N139,5)</f>
        <v>0</v>
      </c>
      <c r="P139" s="223">
        <v>0</v>
      </c>
      <c r="Q139" s="223">
        <f>ROUND(E139*P139,5)</f>
        <v>0</v>
      </c>
      <c r="R139" s="223"/>
      <c r="S139" s="223"/>
      <c r="T139" s="224">
        <v>0</v>
      </c>
      <c r="U139" s="223">
        <f>ROUND(E139*T139,2)</f>
        <v>0</v>
      </c>
      <c r="V139" s="213"/>
      <c r="W139" s="213"/>
      <c r="X139" s="213"/>
      <c r="Y139" s="213"/>
      <c r="Z139" s="213"/>
      <c r="AA139" s="213"/>
      <c r="AB139" s="213"/>
      <c r="AC139" s="213"/>
      <c r="AD139" s="213"/>
      <c r="AE139" s="213" t="s">
        <v>130</v>
      </c>
      <c r="AF139" s="213"/>
      <c r="AG139" s="213"/>
      <c r="AH139" s="213"/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x14ac:dyDescent="0.2">
      <c r="A140" s="215" t="s">
        <v>125</v>
      </c>
      <c r="B140" s="222" t="s">
        <v>92</v>
      </c>
      <c r="C140" s="268" t="s">
        <v>93</v>
      </c>
      <c r="D140" s="226"/>
      <c r="E140" s="231"/>
      <c r="F140" s="235"/>
      <c r="G140" s="235">
        <f>SUMIF(AE141:AE151,"&lt;&gt;NOR",G141:G151)</f>
        <v>0</v>
      </c>
      <c r="H140" s="235"/>
      <c r="I140" s="235">
        <f>SUM(I141:I151)</f>
        <v>0</v>
      </c>
      <c r="J140" s="235"/>
      <c r="K140" s="235">
        <f>SUM(K141:K151)</f>
        <v>0</v>
      </c>
      <c r="L140" s="235"/>
      <c r="M140" s="235">
        <f>SUM(M141:M151)</f>
        <v>0</v>
      </c>
      <c r="N140" s="226"/>
      <c r="O140" s="226">
        <f>SUM(O141:O151)</f>
        <v>0.21923000000000001</v>
      </c>
      <c r="P140" s="226"/>
      <c r="Q140" s="226">
        <f>SUM(Q141:Q151)</f>
        <v>8.2900000000000001E-2</v>
      </c>
      <c r="R140" s="226"/>
      <c r="S140" s="226"/>
      <c r="T140" s="227"/>
      <c r="U140" s="226">
        <f>SUM(U141:U151)</f>
        <v>50.35</v>
      </c>
      <c r="AE140" t="s">
        <v>126</v>
      </c>
    </row>
    <row r="141" spans="1:60" ht="22.5" outlineLevel="1" x14ac:dyDescent="0.2">
      <c r="A141" s="214">
        <v>72</v>
      </c>
      <c r="B141" s="221" t="s">
        <v>319</v>
      </c>
      <c r="C141" s="266" t="s">
        <v>320</v>
      </c>
      <c r="D141" s="223" t="s">
        <v>194</v>
      </c>
      <c r="E141" s="229">
        <v>29</v>
      </c>
      <c r="F141" s="233">
        <f>H141+J141</f>
        <v>0</v>
      </c>
      <c r="G141" s="233">
        <f>ROUND(E141*F141,2)</f>
        <v>0</v>
      </c>
      <c r="H141" s="234"/>
      <c r="I141" s="233">
        <f>ROUND(E141*H141,2)</f>
        <v>0</v>
      </c>
      <c r="J141" s="234"/>
      <c r="K141" s="233">
        <f>ROUND(E141*J141,2)</f>
        <v>0</v>
      </c>
      <c r="L141" s="233">
        <v>21</v>
      </c>
      <c r="M141" s="233">
        <f>G141*(1+L141/100)</f>
        <v>0</v>
      </c>
      <c r="N141" s="223">
        <v>2.0899999999999998E-3</v>
      </c>
      <c r="O141" s="223">
        <f>ROUND(E141*N141,5)</f>
        <v>6.0609999999999997E-2</v>
      </c>
      <c r="P141" s="223">
        <v>0</v>
      </c>
      <c r="Q141" s="223">
        <f>ROUND(E141*P141,5)</f>
        <v>0</v>
      </c>
      <c r="R141" s="223"/>
      <c r="S141" s="223"/>
      <c r="T141" s="224">
        <v>0.38524999999999998</v>
      </c>
      <c r="U141" s="223">
        <f>ROUND(E141*T141,2)</f>
        <v>11.17</v>
      </c>
      <c r="V141" s="213"/>
      <c r="W141" s="213"/>
      <c r="X141" s="213"/>
      <c r="Y141" s="213"/>
      <c r="Z141" s="213"/>
      <c r="AA141" s="213"/>
      <c r="AB141" s="213"/>
      <c r="AC141" s="213"/>
      <c r="AD141" s="213"/>
      <c r="AE141" s="213" t="s">
        <v>130</v>
      </c>
      <c r="AF141" s="213"/>
      <c r="AG141" s="213"/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ht="22.5" outlineLevel="1" x14ac:dyDescent="0.2">
      <c r="A142" s="214">
        <v>73</v>
      </c>
      <c r="B142" s="221" t="s">
        <v>321</v>
      </c>
      <c r="C142" s="266" t="s">
        <v>322</v>
      </c>
      <c r="D142" s="223" t="s">
        <v>194</v>
      </c>
      <c r="E142" s="229">
        <v>25</v>
      </c>
      <c r="F142" s="233">
        <f>H142+J142</f>
        <v>0</v>
      </c>
      <c r="G142" s="233">
        <f>ROUND(E142*F142,2)</f>
        <v>0</v>
      </c>
      <c r="H142" s="234"/>
      <c r="I142" s="233">
        <f>ROUND(E142*H142,2)</f>
        <v>0</v>
      </c>
      <c r="J142" s="234"/>
      <c r="K142" s="233">
        <f>ROUND(E142*J142,2)</f>
        <v>0</v>
      </c>
      <c r="L142" s="233">
        <v>21</v>
      </c>
      <c r="M142" s="233">
        <f>G142*(1+L142/100)</f>
        <v>0</v>
      </c>
      <c r="N142" s="223">
        <v>1.64E-3</v>
      </c>
      <c r="O142" s="223">
        <f>ROUND(E142*N142,5)</f>
        <v>4.1000000000000002E-2</v>
      </c>
      <c r="P142" s="223">
        <v>0</v>
      </c>
      <c r="Q142" s="223">
        <f>ROUND(E142*P142,5)</f>
        <v>0</v>
      </c>
      <c r="R142" s="223"/>
      <c r="S142" s="223"/>
      <c r="T142" s="224">
        <v>0.4047</v>
      </c>
      <c r="U142" s="223">
        <f>ROUND(E142*T142,2)</f>
        <v>10.119999999999999</v>
      </c>
      <c r="V142" s="213"/>
      <c r="W142" s="213"/>
      <c r="X142" s="213"/>
      <c r="Y142" s="213"/>
      <c r="Z142" s="213"/>
      <c r="AA142" s="213"/>
      <c r="AB142" s="213"/>
      <c r="AC142" s="213"/>
      <c r="AD142" s="213"/>
      <c r="AE142" s="213" t="s">
        <v>130</v>
      </c>
      <c r="AF142" s="213"/>
      <c r="AG142" s="213"/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ht="22.5" outlineLevel="1" x14ac:dyDescent="0.2">
      <c r="A143" s="214">
        <v>74</v>
      </c>
      <c r="B143" s="221" t="s">
        <v>323</v>
      </c>
      <c r="C143" s="266" t="s">
        <v>324</v>
      </c>
      <c r="D143" s="223" t="s">
        <v>288</v>
      </c>
      <c r="E143" s="229">
        <v>4</v>
      </c>
      <c r="F143" s="233">
        <f>H143+J143</f>
        <v>0</v>
      </c>
      <c r="G143" s="233">
        <f>ROUND(E143*F143,2)</f>
        <v>0</v>
      </c>
      <c r="H143" s="234"/>
      <c r="I143" s="233">
        <f>ROUND(E143*H143,2)</f>
        <v>0</v>
      </c>
      <c r="J143" s="234"/>
      <c r="K143" s="233">
        <f>ROUND(E143*J143,2)</f>
        <v>0</v>
      </c>
      <c r="L143" s="233">
        <v>21</v>
      </c>
      <c r="M143" s="233">
        <f>G143*(1+L143/100)</f>
        <v>0</v>
      </c>
      <c r="N143" s="223">
        <v>1.5399999999999999E-3</v>
      </c>
      <c r="O143" s="223">
        <f>ROUND(E143*N143,5)</f>
        <v>6.1599999999999997E-3</v>
      </c>
      <c r="P143" s="223">
        <v>0</v>
      </c>
      <c r="Q143" s="223">
        <f>ROUND(E143*P143,5)</f>
        <v>0</v>
      </c>
      <c r="R143" s="223"/>
      <c r="S143" s="223"/>
      <c r="T143" s="224">
        <v>0.34350000000000003</v>
      </c>
      <c r="U143" s="223">
        <f>ROUND(E143*T143,2)</f>
        <v>1.37</v>
      </c>
      <c r="V143" s="213"/>
      <c r="W143" s="213"/>
      <c r="X143" s="213"/>
      <c r="Y143" s="213"/>
      <c r="Z143" s="213"/>
      <c r="AA143" s="213"/>
      <c r="AB143" s="213"/>
      <c r="AC143" s="213"/>
      <c r="AD143" s="213"/>
      <c r="AE143" s="213" t="s">
        <v>130</v>
      </c>
      <c r="AF143" s="213"/>
      <c r="AG143" s="213"/>
      <c r="AH143" s="213"/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14">
        <v>75</v>
      </c>
      <c r="B144" s="221" t="s">
        <v>325</v>
      </c>
      <c r="C144" s="266" t="s">
        <v>326</v>
      </c>
      <c r="D144" s="223" t="s">
        <v>141</v>
      </c>
      <c r="E144" s="229">
        <v>11.04</v>
      </c>
      <c r="F144" s="233">
        <f>H144+J144</f>
        <v>0</v>
      </c>
      <c r="G144" s="233">
        <f>ROUND(E144*F144,2)</f>
        <v>0</v>
      </c>
      <c r="H144" s="234"/>
      <c r="I144" s="233">
        <f>ROUND(E144*H144,2)</f>
        <v>0</v>
      </c>
      <c r="J144" s="234"/>
      <c r="K144" s="233">
        <f>ROUND(E144*J144,2)</f>
        <v>0</v>
      </c>
      <c r="L144" s="233">
        <v>21</v>
      </c>
      <c r="M144" s="233">
        <f>G144*(1+L144/100)</f>
        <v>0</v>
      </c>
      <c r="N144" s="223">
        <v>5.2199999999999998E-3</v>
      </c>
      <c r="O144" s="223">
        <f>ROUND(E144*N144,5)</f>
        <v>5.7630000000000001E-2</v>
      </c>
      <c r="P144" s="223">
        <v>0</v>
      </c>
      <c r="Q144" s="223">
        <f>ROUND(E144*P144,5)</f>
        <v>0</v>
      </c>
      <c r="R144" s="223"/>
      <c r="S144" s="223"/>
      <c r="T144" s="224">
        <v>1.2524999999999999</v>
      </c>
      <c r="U144" s="223">
        <f>ROUND(E144*T144,2)</f>
        <v>13.83</v>
      </c>
      <c r="V144" s="213"/>
      <c r="W144" s="213"/>
      <c r="X144" s="213"/>
      <c r="Y144" s="213"/>
      <c r="Z144" s="213"/>
      <c r="AA144" s="213"/>
      <c r="AB144" s="213"/>
      <c r="AC144" s="213"/>
      <c r="AD144" s="213"/>
      <c r="AE144" s="213" t="s">
        <v>130</v>
      </c>
      <c r="AF144" s="213"/>
      <c r="AG144" s="213"/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14"/>
      <c r="B145" s="221"/>
      <c r="C145" s="267" t="s">
        <v>279</v>
      </c>
      <c r="D145" s="225"/>
      <c r="E145" s="230">
        <v>11.04</v>
      </c>
      <c r="F145" s="233"/>
      <c r="G145" s="233"/>
      <c r="H145" s="233"/>
      <c r="I145" s="233"/>
      <c r="J145" s="233"/>
      <c r="K145" s="233"/>
      <c r="L145" s="233"/>
      <c r="M145" s="233"/>
      <c r="N145" s="223"/>
      <c r="O145" s="223"/>
      <c r="P145" s="223"/>
      <c r="Q145" s="223"/>
      <c r="R145" s="223"/>
      <c r="S145" s="223"/>
      <c r="T145" s="224"/>
      <c r="U145" s="223"/>
      <c r="V145" s="213"/>
      <c r="W145" s="213"/>
      <c r="X145" s="213"/>
      <c r="Y145" s="213"/>
      <c r="Z145" s="213"/>
      <c r="AA145" s="213"/>
      <c r="AB145" s="213"/>
      <c r="AC145" s="213"/>
      <c r="AD145" s="213"/>
      <c r="AE145" s="213" t="s">
        <v>136</v>
      </c>
      <c r="AF145" s="213">
        <v>0</v>
      </c>
      <c r="AG145" s="213"/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14">
        <v>76</v>
      </c>
      <c r="B146" s="221" t="s">
        <v>327</v>
      </c>
      <c r="C146" s="266" t="s">
        <v>328</v>
      </c>
      <c r="D146" s="223" t="s">
        <v>194</v>
      </c>
      <c r="E146" s="229">
        <v>9.1999999999999993</v>
      </c>
      <c r="F146" s="233">
        <f>H146+J146</f>
        <v>0</v>
      </c>
      <c r="G146" s="233">
        <f>ROUND(E146*F146,2)</f>
        <v>0</v>
      </c>
      <c r="H146" s="234"/>
      <c r="I146" s="233">
        <f>ROUND(E146*H146,2)</f>
        <v>0</v>
      </c>
      <c r="J146" s="234"/>
      <c r="K146" s="233">
        <f>ROUND(E146*J146,2)</f>
        <v>0</v>
      </c>
      <c r="L146" s="233">
        <v>21</v>
      </c>
      <c r="M146" s="233">
        <f>G146*(1+L146/100)</f>
        <v>0</v>
      </c>
      <c r="N146" s="223">
        <v>1.16E-3</v>
      </c>
      <c r="O146" s="223">
        <f>ROUND(E146*N146,5)</f>
        <v>1.0670000000000001E-2</v>
      </c>
      <c r="P146" s="223">
        <v>0</v>
      </c>
      <c r="Q146" s="223">
        <f>ROUND(E146*P146,5)</f>
        <v>0</v>
      </c>
      <c r="R146" s="223"/>
      <c r="S146" s="223"/>
      <c r="T146" s="224">
        <v>0.21</v>
      </c>
      <c r="U146" s="223">
        <f>ROUND(E146*T146,2)</f>
        <v>1.93</v>
      </c>
      <c r="V146" s="213"/>
      <c r="W146" s="213"/>
      <c r="X146" s="213"/>
      <c r="Y146" s="213"/>
      <c r="Z146" s="213"/>
      <c r="AA146" s="213"/>
      <c r="AB146" s="213"/>
      <c r="AC146" s="213"/>
      <c r="AD146" s="213"/>
      <c r="AE146" s="213" t="s">
        <v>130</v>
      </c>
      <c r="AF146" s="213"/>
      <c r="AG146" s="213"/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14"/>
      <c r="B147" s="221"/>
      <c r="C147" s="267" t="s">
        <v>329</v>
      </c>
      <c r="D147" s="225"/>
      <c r="E147" s="230">
        <v>9.1999999999999993</v>
      </c>
      <c r="F147" s="233"/>
      <c r="G147" s="233"/>
      <c r="H147" s="233"/>
      <c r="I147" s="233"/>
      <c r="J147" s="233"/>
      <c r="K147" s="233"/>
      <c r="L147" s="233"/>
      <c r="M147" s="233"/>
      <c r="N147" s="223"/>
      <c r="O147" s="223"/>
      <c r="P147" s="223"/>
      <c r="Q147" s="223"/>
      <c r="R147" s="223"/>
      <c r="S147" s="223"/>
      <c r="T147" s="224"/>
      <c r="U147" s="223"/>
      <c r="V147" s="213"/>
      <c r="W147" s="213"/>
      <c r="X147" s="213"/>
      <c r="Y147" s="213"/>
      <c r="Z147" s="213"/>
      <c r="AA147" s="213"/>
      <c r="AB147" s="213"/>
      <c r="AC147" s="213"/>
      <c r="AD147" s="213"/>
      <c r="AE147" s="213" t="s">
        <v>136</v>
      </c>
      <c r="AF147" s="213">
        <v>0</v>
      </c>
      <c r="AG147" s="213"/>
      <c r="AH147" s="213"/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14">
        <v>77</v>
      </c>
      <c r="B148" s="221" t="s">
        <v>330</v>
      </c>
      <c r="C148" s="266" t="s">
        <v>331</v>
      </c>
      <c r="D148" s="223" t="s">
        <v>194</v>
      </c>
      <c r="E148" s="229">
        <v>31.5</v>
      </c>
      <c r="F148" s="233">
        <f>H148+J148</f>
        <v>0</v>
      </c>
      <c r="G148" s="233">
        <f>ROUND(E148*F148,2)</f>
        <v>0</v>
      </c>
      <c r="H148" s="234"/>
      <c r="I148" s="233">
        <f>ROUND(E148*H148,2)</f>
        <v>0</v>
      </c>
      <c r="J148" s="234"/>
      <c r="K148" s="233">
        <f>ROUND(E148*J148,2)</f>
        <v>0</v>
      </c>
      <c r="L148" s="233">
        <v>21</v>
      </c>
      <c r="M148" s="233">
        <f>G148*(1+L148/100)</f>
        <v>0</v>
      </c>
      <c r="N148" s="223">
        <v>1.3699999999999999E-3</v>
      </c>
      <c r="O148" s="223">
        <f>ROUND(E148*N148,5)</f>
        <v>4.3159999999999997E-2</v>
      </c>
      <c r="P148" s="223">
        <v>0</v>
      </c>
      <c r="Q148" s="223">
        <f>ROUND(E148*P148,5)</f>
        <v>0</v>
      </c>
      <c r="R148" s="223"/>
      <c r="S148" s="223"/>
      <c r="T148" s="224">
        <v>0.23</v>
      </c>
      <c r="U148" s="223">
        <f>ROUND(E148*T148,2)</f>
        <v>7.25</v>
      </c>
      <c r="V148" s="213"/>
      <c r="W148" s="213"/>
      <c r="X148" s="213"/>
      <c r="Y148" s="213"/>
      <c r="Z148" s="213"/>
      <c r="AA148" s="213"/>
      <c r="AB148" s="213"/>
      <c r="AC148" s="213"/>
      <c r="AD148" s="213"/>
      <c r="AE148" s="213" t="s">
        <v>130</v>
      </c>
      <c r="AF148" s="213"/>
      <c r="AG148" s="213"/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ht="22.5" outlineLevel="1" x14ac:dyDescent="0.2">
      <c r="A149" s="214">
        <v>78</v>
      </c>
      <c r="B149" s="221" t="s">
        <v>332</v>
      </c>
      <c r="C149" s="266" t="s">
        <v>333</v>
      </c>
      <c r="D149" s="223" t="s">
        <v>194</v>
      </c>
      <c r="E149" s="229">
        <v>29</v>
      </c>
      <c r="F149" s="233">
        <f>H149+J149</f>
        <v>0</v>
      </c>
      <c r="G149" s="233">
        <f>ROUND(E149*F149,2)</f>
        <v>0</v>
      </c>
      <c r="H149" s="234"/>
      <c r="I149" s="233">
        <f>ROUND(E149*H149,2)</f>
        <v>0</v>
      </c>
      <c r="J149" s="234"/>
      <c r="K149" s="233">
        <f>ROUND(E149*J149,2)</f>
        <v>0</v>
      </c>
      <c r="L149" s="233">
        <v>21</v>
      </c>
      <c r="M149" s="233">
        <f>G149*(1+L149/100)</f>
        <v>0</v>
      </c>
      <c r="N149" s="223">
        <v>0</v>
      </c>
      <c r="O149" s="223">
        <f>ROUND(E149*N149,5)</f>
        <v>0</v>
      </c>
      <c r="P149" s="223">
        <v>1.3500000000000001E-3</v>
      </c>
      <c r="Q149" s="223">
        <f>ROUND(E149*P149,5)</f>
        <v>3.9149999999999997E-2</v>
      </c>
      <c r="R149" s="223"/>
      <c r="S149" s="223"/>
      <c r="T149" s="224">
        <v>9.1999999999999998E-2</v>
      </c>
      <c r="U149" s="223">
        <f>ROUND(E149*T149,2)</f>
        <v>2.67</v>
      </c>
      <c r="V149" s="213"/>
      <c r="W149" s="213"/>
      <c r="X149" s="213"/>
      <c r="Y149" s="213"/>
      <c r="Z149" s="213"/>
      <c r="AA149" s="213"/>
      <c r="AB149" s="213"/>
      <c r="AC149" s="213"/>
      <c r="AD149" s="213"/>
      <c r="AE149" s="213" t="s">
        <v>130</v>
      </c>
      <c r="AF149" s="213"/>
      <c r="AG149" s="213"/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14">
        <v>79</v>
      </c>
      <c r="B150" s="221" t="s">
        <v>334</v>
      </c>
      <c r="C150" s="266" t="s">
        <v>335</v>
      </c>
      <c r="D150" s="223" t="s">
        <v>194</v>
      </c>
      <c r="E150" s="229">
        <v>25</v>
      </c>
      <c r="F150" s="233">
        <f>H150+J150</f>
        <v>0</v>
      </c>
      <c r="G150" s="233">
        <f>ROUND(E150*F150,2)</f>
        <v>0</v>
      </c>
      <c r="H150" s="234"/>
      <c r="I150" s="233">
        <f>ROUND(E150*H150,2)</f>
        <v>0</v>
      </c>
      <c r="J150" s="234"/>
      <c r="K150" s="233">
        <f>ROUND(E150*J150,2)</f>
        <v>0</v>
      </c>
      <c r="L150" s="233">
        <v>21</v>
      </c>
      <c r="M150" s="233">
        <f>G150*(1+L150/100)</f>
        <v>0</v>
      </c>
      <c r="N150" s="223">
        <v>0</v>
      </c>
      <c r="O150" s="223">
        <f>ROUND(E150*N150,5)</f>
        <v>0</v>
      </c>
      <c r="P150" s="223">
        <v>1.75E-3</v>
      </c>
      <c r="Q150" s="223">
        <f>ROUND(E150*P150,5)</f>
        <v>4.3749999999999997E-2</v>
      </c>
      <c r="R150" s="223"/>
      <c r="S150" s="223"/>
      <c r="T150" s="224">
        <v>8.0500000000000002E-2</v>
      </c>
      <c r="U150" s="223">
        <f>ROUND(E150*T150,2)</f>
        <v>2.0099999999999998</v>
      </c>
      <c r="V150" s="213"/>
      <c r="W150" s="213"/>
      <c r="X150" s="213"/>
      <c r="Y150" s="213"/>
      <c r="Z150" s="213"/>
      <c r="AA150" s="213"/>
      <c r="AB150" s="213"/>
      <c r="AC150" s="213"/>
      <c r="AD150" s="213"/>
      <c r="AE150" s="213" t="s">
        <v>130</v>
      </c>
      <c r="AF150" s="213"/>
      <c r="AG150" s="213"/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14">
        <v>80</v>
      </c>
      <c r="B151" s="221" t="s">
        <v>336</v>
      </c>
      <c r="C151" s="266" t="s">
        <v>337</v>
      </c>
      <c r="D151" s="223" t="s">
        <v>0</v>
      </c>
      <c r="E151" s="229">
        <v>599.95000000000005</v>
      </c>
      <c r="F151" s="233">
        <f>H151+J151</f>
        <v>0</v>
      </c>
      <c r="G151" s="233">
        <f>ROUND(E151*F151,2)</f>
        <v>0</v>
      </c>
      <c r="H151" s="234"/>
      <c r="I151" s="233">
        <f>ROUND(E151*H151,2)</f>
        <v>0</v>
      </c>
      <c r="J151" s="234"/>
      <c r="K151" s="233">
        <f>ROUND(E151*J151,2)</f>
        <v>0</v>
      </c>
      <c r="L151" s="233">
        <v>21</v>
      </c>
      <c r="M151" s="233">
        <f>G151*(1+L151/100)</f>
        <v>0</v>
      </c>
      <c r="N151" s="223">
        <v>0</v>
      </c>
      <c r="O151" s="223">
        <f>ROUND(E151*N151,5)</f>
        <v>0</v>
      </c>
      <c r="P151" s="223">
        <v>0</v>
      </c>
      <c r="Q151" s="223">
        <f>ROUND(E151*P151,5)</f>
        <v>0</v>
      </c>
      <c r="R151" s="223"/>
      <c r="S151" s="223"/>
      <c r="T151" s="224">
        <v>0</v>
      </c>
      <c r="U151" s="223">
        <f>ROUND(E151*T151,2)</f>
        <v>0</v>
      </c>
      <c r="V151" s="213"/>
      <c r="W151" s="213"/>
      <c r="X151" s="213"/>
      <c r="Y151" s="213"/>
      <c r="Z151" s="213"/>
      <c r="AA151" s="213"/>
      <c r="AB151" s="213"/>
      <c r="AC151" s="213"/>
      <c r="AD151" s="213"/>
      <c r="AE151" s="213" t="s">
        <v>130</v>
      </c>
      <c r="AF151" s="213"/>
      <c r="AG151" s="213"/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x14ac:dyDescent="0.2">
      <c r="A152" s="215" t="s">
        <v>125</v>
      </c>
      <c r="B152" s="222" t="s">
        <v>94</v>
      </c>
      <c r="C152" s="268" t="s">
        <v>95</v>
      </c>
      <c r="D152" s="226"/>
      <c r="E152" s="231"/>
      <c r="F152" s="235"/>
      <c r="G152" s="235">
        <f>SUMIF(AE153:AE155,"&lt;&gt;NOR",G153:G155)</f>
        <v>0</v>
      </c>
      <c r="H152" s="235"/>
      <c r="I152" s="235">
        <f>SUM(I153:I155)</f>
        <v>0</v>
      </c>
      <c r="J152" s="235"/>
      <c r="K152" s="235">
        <f>SUM(K153:K155)</f>
        <v>0</v>
      </c>
      <c r="L152" s="235"/>
      <c r="M152" s="235">
        <f>SUM(M153:M155)</f>
        <v>0</v>
      </c>
      <c r="N152" s="226"/>
      <c r="O152" s="226">
        <f>SUM(O153:O155)</f>
        <v>1.24E-3</v>
      </c>
      <c r="P152" s="226"/>
      <c r="Q152" s="226">
        <f>SUM(Q153:Q155)</f>
        <v>0</v>
      </c>
      <c r="R152" s="226"/>
      <c r="S152" s="226"/>
      <c r="T152" s="227"/>
      <c r="U152" s="226">
        <f>SUM(U153:U155)</f>
        <v>1.6</v>
      </c>
      <c r="AE152" t="s">
        <v>126</v>
      </c>
    </row>
    <row r="153" spans="1:60" outlineLevel="1" x14ac:dyDescent="0.2">
      <c r="A153" s="214">
        <v>81</v>
      </c>
      <c r="B153" s="221" t="s">
        <v>338</v>
      </c>
      <c r="C153" s="266" t="s">
        <v>339</v>
      </c>
      <c r="D153" s="223" t="s">
        <v>288</v>
      </c>
      <c r="E153" s="229">
        <v>4</v>
      </c>
      <c r="F153" s="233">
        <f>H153+J153</f>
        <v>0</v>
      </c>
      <c r="G153" s="233">
        <f>ROUND(E153*F153,2)</f>
        <v>0</v>
      </c>
      <c r="H153" s="234"/>
      <c r="I153" s="233">
        <f>ROUND(E153*H153,2)</f>
        <v>0</v>
      </c>
      <c r="J153" s="234"/>
      <c r="K153" s="233">
        <f>ROUND(E153*J153,2)</f>
        <v>0</v>
      </c>
      <c r="L153" s="233">
        <v>21</v>
      </c>
      <c r="M153" s="233">
        <f>G153*(1+L153/100)</f>
        <v>0</v>
      </c>
      <c r="N153" s="223">
        <v>3.1E-4</v>
      </c>
      <c r="O153" s="223">
        <f>ROUND(E153*N153,5)</f>
        <v>1.24E-3</v>
      </c>
      <c r="P153" s="223">
        <v>0</v>
      </c>
      <c r="Q153" s="223">
        <f>ROUND(E153*P153,5)</f>
        <v>0</v>
      </c>
      <c r="R153" s="223"/>
      <c r="S153" s="223"/>
      <c r="T153" s="224">
        <v>0.4</v>
      </c>
      <c r="U153" s="223">
        <f>ROUND(E153*T153,2)</f>
        <v>1.6</v>
      </c>
      <c r="V153" s="213"/>
      <c r="W153" s="213"/>
      <c r="X153" s="213"/>
      <c r="Y153" s="213"/>
      <c r="Z153" s="213"/>
      <c r="AA153" s="213"/>
      <c r="AB153" s="213"/>
      <c r="AC153" s="213"/>
      <c r="AD153" s="213"/>
      <c r="AE153" s="213" t="s">
        <v>130</v>
      </c>
      <c r="AF153" s="213"/>
      <c r="AG153" s="213"/>
      <c r="AH153" s="213"/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14"/>
      <c r="B154" s="221"/>
      <c r="C154" s="269" t="s">
        <v>340</v>
      </c>
      <c r="D154" s="228"/>
      <c r="E154" s="232"/>
      <c r="F154" s="236"/>
      <c r="G154" s="237"/>
      <c r="H154" s="233"/>
      <c r="I154" s="233"/>
      <c r="J154" s="233"/>
      <c r="K154" s="233"/>
      <c r="L154" s="233"/>
      <c r="M154" s="233"/>
      <c r="N154" s="223"/>
      <c r="O154" s="223"/>
      <c r="P154" s="223"/>
      <c r="Q154" s="223"/>
      <c r="R154" s="223"/>
      <c r="S154" s="223"/>
      <c r="T154" s="224"/>
      <c r="U154" s="223"/>
      <c r="V154" s="213"/>
      <c r="W154" s="213"/>
      <c r="X154" s="213"/>
      <c r="Y154" s="213"/>
      <c r="Z154" s="213"/>
      <c r="AA154" s="213"/>
      <c r="AB154" s="213"/>
      <c r="AC154" s="213"/>
      <c r="AD154" s="213"/>
      <c r="AE154" s="213" t="s">
        <v>182</v>
      </c>
      <c r="AF154" s="213"/>
      <c r="AG154" s="213"/>
      <c r="AH154" s="213"/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6" t="str">
        <f>C154</f>
        <v>Prodloužení konzol z důvodu KZS!</v>
      </c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14">
        <v>82</v>
      </c>
      <c r="B155" s="221" t="s">
        <v>341</v>
      </c>
      <c r="C155" s="266" t="s">
        <v>342</v>
      </c>
      <c r="D155" s="223" t="s">
        <v>0</v>
      </c>
      <c r="E155" s="229">
        <v>11.74</v>
      </c>
      <c r="F155" s="233">
        <f>H155+J155</f>
        <v>0</v>
      </c>
      <c r="G155" s="233">
        <f>ROUND(E155*F155,2)</f>
        <v>0</v>
      </c>
      <c r="H155" s="234"/>
      <c r="I155" s="233">
        <f>ROUND(E155*H155,2)</f>
        <v>0</v>
      </c>
      <c r="J155" s="234"/>
      <c r="K155" s="233">
        <f>ROUND(E155*J155,2)</f>
        <v>0</v>
      </c>
      <c r="L155" s="233">
        <v>21</v>
      </c>
      <c r="M155" s="233">
        <f>G155*(1+L155/100)</f>
        <v>0</v>
      </c>
      <c r="N155" s="223">
        <v>0</v>
      </c>
      <c r="O155" s="223">
        <f>ROUND(E155*N155,5)</f>
        <v>0</v>
      </c>
      <c r="P155" s="223">
        <v>0</v>
      </c>
      <c r="Q155" s="223">
        <f>ROUND(E155*P155,5)</f>
        <v>0</v>
      </c>
      <c r="R155" s="223"/>
      <c r="S155" s="223"/>
      <c r="T155" s="224">
        <v>0</v>
      </c>
      <c r="U155" s="223">
        <f>ROUND(E155*T155,2)</f>
        <v>0</v>
      </c>
      <c r="V155" s="213"/>
      <c r="W155" s="213"/>
      <c r="X155" s="213"/>
      <c r="Y155" s="213"/>
      <c r="Z155" s="213"/>
      <c r="AA155" s="213"/>
      <c r="AB155" s="213"/>
      <c r="AC155" s="213"/>
      <c r="AD155" s="213"/>
      <c r="AE155" s="213" t="s">
        <v>130</v>
      </c>
      <c r="AF155" s="213"/>
      <c r="AG155" s="213"/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x14ac:dyDescent="0.2">
      <c r="A156" s="215" t="s">
        <v>125</v>
      </c>
      <c r="B156" s="222" t="s">
        <v>96</v>
      </c>
      <c r="C156" s="268" t="s">
        <v>97</v>
      </c>
      <c r="D156" s="226"/>
      <c r="E156" s="231"/>
      <c r="F156" s="235"/>
      <c r="G156" s="235">
        <f>SUMIF(AE157:AE158,"&lt;&gt;NOR",G157:G158)</f>
        <v>0</v>
      </c>
      <c r="H156" s="235"/>
      <c r="I156" s="235">
        <f>SUM(I157:I158)</f>
        <v>0</v>
      </c>
      <c r="J156" s="235"/>
      <c r="K156" s="235">
        <f>SUM(K157:K158)</f>
        <v>0</v>
      </c>
      <c r="L156" s="235"/>
      <c r="M156" s="235">
        <f>SUM(M157:M158)</f>
        <v>0</v>
      </c>
      <c r="N156" s="226"/>
      <c r="O156" s="226">
        <f>SUM(O157:O158)</f>
        <v>2.96E-3</v>
      </c>
      <c r="P156" s="226"/>
      <c r="Q156" s="226">
        <f>SUM(Q157:Q158)</f>
        <v>0</v>
      </c>
      <c r="R156" s="226"/>
      <c r="S156" s="226"/>
      <c r="T156" s="227"/>
      <c r="U156" s="226">
        <f>SUM(U157:U158)</f>
        <v>3.8899999999999997</v>
      </c>
      <c r="AE156" t="s">
        <v>126</v>
      </c>
    </row>
    <row r="157" spans="1:60" outlineLevel="1" x14ac:dyDescent="0.2">
      <c r="A157" s="214">
        <v>83</v>
      </c>
      <c r="B157" s="221" t="s">
        <v>343</v>
      </c>
      <c r="C157" s="266" t="s">
        <v>344</v>
      </c>
      <c r="D157" s="223" t="s">
        <v>141</v>
      </c>
      <c r="E157" s="229">
        <v>4.7699999999999996</v>
      </c>
      <c r="F157" s="233">
        <f>H157+J157</f>
        <v>0</v>
      </c>
      <c r="G157" s="233">
        <f>ROUND(E157*F157,2)</f>
        <v>0</v>
      </c>
      <c r="H157" s="234"/>
      <c r="I157" s="233">
        <f>ROUND(E157*H157,2)</f>
        <v>0</v>
      </c>
      <c r="J157" s="234"/>
      <c r="K157" s="233">
        <f>ROUND(E157*J157,2)</f>
        <v>0</v>
      </c>
      <c r="L157" s="233">
        <v>21</v>
      </c>
      <c r="M157" s="233">
        <f>G157*(1+L157/100)</f>
        <v>0</v>
      </c>
      <c r="N157" s="223">
        <v>3.1E-4</v>
      </c>
      <c r="O157" s="223">
        <f>ROUND(E157*N157,5)</f>
        <v>1.48E-3</v>
      </c>
      <c r="P157" s="223">
        <v>0</v>
      </c>
      <c r="Q157" s="223">
        <f>ROUND(E157*P157,5)</f>
        <v>0</v>
      </c>
      <c r="R157" s="223"/>
      <c r="S157" s="223"/>
      <c r="T157" s="224">
        <v>0.41199999999999998</v>
      </c>
      <c r="U157" s="223">
        <f>ROUND(E157*T157,2)</f>
        <v>1.97</v>
      </c>
      <c r="V157" s="213"/>
      <c r="W157" s="213"/>
      <c r="X157" s="213"/>
      <c r="Y157" s="213"/>
      <c r="Z157" s="213"/>
      <c r="AA157" s="213"/>
      <c r="AB157" s="213"/>
      <c r="AC157" s="213"/>
      <c r="AD157" s="213"/>
      <c r="AE157" s="213" t="s">
        <v>130</v>
      </c>
      <c r="AF157" s="213"/>
      <c r="AG157" s="213"/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45">
        <v>84</v>
      </c>
      <c r="B158" s="246" t="s">
        <v>345</v>
      </c>
      <c r="C158" s="270" t="s">
        <v>346</v>
      </c>
      <c r="D158" s="247" t="s">
        <v>141</v>
      </c>
      <c r="E158" s="248">
        <v>4.7699999999999996</v>
      </c>
      <c r="F158" s="249">
        <f>H158+J158</f>
        <v>0</v>
      </c>
      <c r="G158" s="249">
        <f>ROUND(E158*F158,2)</f>
        <v>0</v>
      </c>
      <c r="H158" s="250"/>
      <c r="I158" s="249">
        <f>ROUND(E158*H158,2)</f>
        <v>0</v>
      </c>
      <c r="J158" s="250"/>
      <c r="K158" s="249">
        <f>ROUND(E158*J158,2)</f>
        <v>0</v>
      </c>
      <c r="L158" s="249">
        <v>21</v>
      </c>
      <c r="M158" s="249">
        <f>G158*(1+L158/100)</f>
        <v>0</v>
      </c>
      <c r="N158" s="247">
        <v>3.1E-4</v>
      </c>
      <c r="O158" s="247">
        <f>ROUND(E158*N158,5)</f>
        <v>1.48E-3</v>
      </c>
      <c r="P158" s="247">
        <v>0</v>
      </c>
      <c r="Q158" s="247">
        <f>ROUND(E158*P158,5)</f>
        <v>0</v>
      </c>
      <c r="R158" s="247"/>
      <c r="S158" s="247"/>
      <c r="T158" s="251">
        <v>0.40300000000000002</v>
      </c>
      <c r="U158" s="247">
        <f>ROUND(E158*T158,2)</f>
        <v>1.92</v>
      </c>
      <c r="V158" s="213"/>
      <c r="W158" s="213"/>
      <c r="X158" s="213"/>
      <c r="Y158" s="213"/>
      <c r="Z158" s="213"/>
      <c r="AA158" s="213"/>
      <c r="AB158" s="213"/>
      <c r="AC158" s="213"/>
      <c r="AD158" s="213"/>
      <c r="AE158" s="213" t="s">
        <v>130</v>
      </c>
      <c r="AF158" s="213"/>
      <c r="AG158" s="213"/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x14ac:dyDescent="0.2">
      <c r="A159" s="6"/>
      <c r="B159" s="7" t="s">
        <v>347</v>
      </c>
      <c r="C159" s="271" t="s">
        <v>347</v>
      </c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AC159">
        <v>12</v>
      </c>
      <c r="AD159">
        <v>21</v>
      </c>
    </row>
    <row r="160" spans="1:60" x14ac:dyDescent="0.2">
      <c r="A160" s="252"/>
      <c r="B160" s="253" t="s">
        <v>28</v>
      </c>
      <c r="C160" s="272" t="s">
        <v>347</v>
      </c>
      <c r="D160" s="254"/>
      <c r="E160" s="254"/>
      <c r="F160" s="254"/>
      <c r="G160" s="265">
        <f>G8+G14+G18+G23+G60+G64+G93+G98+G106+G109+G113+G120+G123+G133+G140+G152+G156</f>
        <v>0</v>
      </c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AC160">
        <f>SUMIF(L7:L158,AC159,G7:G158)</f>
        <v>0</v>
      </c>
      <c r="AD160">
        <f>SUMIF(L7:L158,AD159,G7:G158)</f>
        <v>0</v>
      </c>
      <c r="AE160" t="s">
        <v>348</v>
      </c>
    </row>
    <row r="161" spans="1:31" x14ac:dyDescent="0.2">
      <c r="A161" s="6"/>
      <c r="B161" s="7" t="s">
        <v>347</v>
      </c>
      <c r="C161" s="271" t="s">
        <v>347</v>
      </c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</row>
    <row r="162" spans="1:31" x14ac:dyDescent="0.2">
      <c r="A162" s="6"/>
      <c r="B162" s="7" t="s">
        <v>347</v>
      </c>
      <c r="C162" s="271" t="s">
        <v>347</v>
      </c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</row>
    <row r="163" spans="1:31" x14ac:dyDescent="0.2">
      <c r="A163" s="255" t="s">
        <v>349</v>
      </c>
      <c r="B163" s="255"/>
      <c r="C163" s="273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</row>
    <row r="164" spans="1:31" x14ac:dyDescent="0.2">
      <c r="A164" s="256"/>
      <c r="B164" s="257"/>
      <c r="C164" s="274"/>
      <c r="D164" s="257"/>
      <c r="E164" s="257"/>
      <c r="F164" s="257"/>
      <c r="G164" s="258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AE164" t="s">
        <v>350</v>
      </c>
    </row>
    <row r="165" spans="1:31" x14ac:dyDescent="0.2">
      <c r="A165" s="259"/>
      <c r="B165" s="260"/>
      <c r="C165" s="275"/>
      <c r="D165" s="260"/>
      <c r="E165" s="260"/>
      <c r="F165" s="260"/>
      <c r="G165" s="261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</row>
    <row r="166" spans="1:31" x14ac:dyDescent="0.2">
      <c r="A166" s="259"/>
      <c r="B166" s="260"/>
      <c r="C166" s="275"/>
      <c r="D166" s="260"/>
      <c r="E166" s="260"/>
      <c r="F166" s="260"/>
      <c r="G166" s="261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</row>
    <row r="167" spans="1:31" x14ac:dyDescent="0.2">
      <c r="A167" s="259"/>
      <c r="B167" s="260"/>
      <c r="C167" s="275"/>
      <c r="D167" s="260"/>
      <c r="E167" s="260"/>
      <c r="F167" s="260"/>
      <c r="G167" s="261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</row>
    <row r="168" spans="1:31" x14ac:dyDescent="0.2">
      <c r="A168" s="262"/>
      <c r="B168" s="263"/>
      <c r="C168" s="276"/>
      <c r="D168" s="263"/>
      <c r="E168" s="263"/>
      <c r="F168" s="263"/>
      <c r="G168" s="264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</row>
    <row r="169" spans="1:31" x14ac:dyDescent="0.2">
      <c r="A169" s="6"/>
      <c r="B169" s="7" t="s">
        <v>347</v>
      </c>
      <c r="C169" s="271" t="s">
        <v>347</v>
      </c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</row>
    <row r="170" spans="1:31" x14ac:dyDescent="0.2">
      <c r="C170" s="277"/>
      <c r="AE170" t="s">
        <v>351</v>
      </c>
    </row>
  </sheetData>
  <mergeCells count="9">
    <mergeCell ref="C154:G154"/>
    <mergeCell ref="A163:C163"/>
    <mergeCell ref="A164:G168"/>
    <mergeCell ref="A1:G1"/>
    <mergeCell ref="C2:G2"/>
    <mergeCell ref="C3:G3"/>
    <mergeCell ref="C4:G4"/>
    <mergeCell ref="C44:G44"/>
    <mergeCell ref="C115:G115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2014-02-28T09:52:57Z</cp:lastPrinted>
  <dcterms:created xsi:type="dcterms:W3CDTF">2009-04-08T07:15:50Z</dcterms:created>
  <dcterms:modified xsi:type="dcterms:W3CDTF">2025-12-02T08:51:30Z</dcterms:modified>
</cp:coreProperties>
</file>